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landl\Work Folders\Documents\SBSSA Rouen 2023_24\BCP ASSP\CCF 2023\Versions définitives\"/>
    </mc:Choice>
  </mc:AlternateContent>
  <xr:revisionPtr revIDLastSave="2" documentId="8_{CAA038BF-83B8-4C5C-84A5-35E300F0C8D2}" xr6:coauthVersionLast="47" xr6:coauthVersionMax="47" xr10:uidLastSave="{56F8A645-1AAB-460D-88EC-1336AA187FC0}"/>
  <bookViews>
    <workbookView xWindow="-120" yWindow="-120" windowWidth="20730" windowHeight="11160" activeTab="6" xr2:uid="{D191CBE1-09C3-4B54-9D53-D67F19A4D08A}"/>
  </bookViews>
  <sheets>
    <sheet name="Synthèse" sheetId="3" r:id="rId1"/>
    <sheet name="E31-Dossier" sheetId="10" r:id="rId2"/>
    <sheet name="E31" sheetId="2" r:id="rId3"/>
    <sheet name="E32-Oral" sheetId="11" r:id="rId4"/>
    <sheet name="E32" sheetId="5" r:id="rId5"/>
    <sheet name="E33-Dossier" sheetId="12" r:id="rId6"/>
    <sheet name=" E33-1 PFMP" sheetId="7" r:id="rId7"/>
    <sheet name="E33-2 CF" sheetId="8" r:id="rId8"/>
    <sheet name="Feuil1" sheetId="13" r:id="rId9"/>
  </sheets>
  <definedNames>
    <definedName name="_xlnm.Print_Titles" localSheetId="0">Synthèse!$1:$9</definedName>
    <definedName name="_xlnm.Print_Area" localSheetId="6">' E33-1 PFMP'!$A$1:$I$97</definedName>
    <definedName name="_xlnm.Print_Area" localSheetId="2">'E31'!$A$1:$P$116</definedName>
    <definedName name="_xlnm.Print_Area" localSheetId="4">'E32'!$A$1:$I$164</definedName>
    <definedName name="_xlnm.Print_Area" localSheetId="7">'E33-2 CF'!$A$1:$I$74</definedName>
    <definedName name="_xlnm.Print_Area" localSheetId="0">Synthèse!$A$1:$J$41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8" l="1"/>
  <c r="F1" i="7"/>
  <c r="F1" i="5"/>
  <c r="E13" i="12"/>
  <c r="E9" i="12"/>
  <c r="E8" i="12"/>
  <c r="F18" i="11"/>
  <c r="D154" i="5" s="1"/>
  <c r="F25" i="3" s="1"/>
  <c r="F16" i="11"/>
  <c r="F12" i="11"/>
  <c r="D153" i="5" s="1"/>
  <c r="F24" i="3" s="1"/>
  <c r="D106" i="2"/>
  <c r="F16" i="3" s="1"/>
  <c r="G16" i="3" s="1"/>
  <c r="G23" i="10"/>
  <c r="G21" i="10"/>
  <c r="G19" i="10"/>
  <c r="G17" i="10"/>
  <c r="G15" i="10"/>
  <c r="G13" i="10"/>
  <c r="G11" i="10"/>
  <c r="E16" i="3"/>
  <c r="E15" i="3"/>
  <c r="E14" i="3"/>
  <c r="E13" i="3"/>
  <c r="E12" i="3"/>
  <c r="E11" i="3"/>
  <c r="E25" i="3"/>
  <c r="E24" i="3"/>
  <c r="E23" i="3"/>
  <c r="E22" i="3"/>
  <c r="E21" i="3"/>
  <c r="E20" i="3"/>
  <c r="E40" i="3"/>
  <c r="E39" i="3"/>
  <c r="E38" i="3"/>
  <c r="E37" i="3"/>
  <c r="E32" i="3"/>
  <c r="E31" i="3"/>
  <c r="E30" i="3"/>
  <c r="E29" i="3"/>
  <c r="C65" i="8"/>
  <c r="E41" i="3" s="1"/>
  <c r="D28" i="8"/>
  <c r="F38" i="3" s="1"/>
  <c r="D15" i="8"/>
  <c r="F37" i="3" s="1"/>
  <c r="C87" i="7"/>
  <c r="C88" i="7" s="1"/>
  <c r="E33" i="3" s="1"/>
  <c r="D72" i="7"/>
  <c r="F32" i="3" s="1"/>
  <c r="D52" i="7"/>
  <c r="F31" i="3" s="1"/>
  <c r="D15" i="7"/>
  <c r="F29" i="3" s="1"/>
  <c r="C152" i="5"/>
  <c r="C155" i="5" s="1"/>
  <c r="E26" i="3" s="1"/>
  <c r="D127" i="5"/>
  <c r="F23" i="3" s="1"/>
  <c r="D105" i="5"/>
  <c r="F22" i="3" s="1"/>
  <c r="D80" i="5"/>
  <c r="F21" i="3" s="1"/>
  <c r="D14" i="5"/>
  <c r="K96" i="2"/>
  <c r="D96" i="2"/>
  <c r="K80" i="2"/>
  <c r="D80" i="2"/>
  <c r="K51" i="2"/>
  <c r="D51" i="2"/>
  <c r="K27" i="2"/>
  <c r="D27" i="2"/>
  <c r="K14" i="2"/>
  <c r="D14" i="2"/>
  <c r="A28" i="3"/>
  <c r="J1" i="2"/>
  <c r="C4" i="7"/>
  <c r="C3" i="7"/>
  <c r="C4" i="8"/>
  <c r="C3" i="8"/>
  <c r="C4" i="5"/>
  <c r="C3" i="5"/>
  <c r="C4" i="2"/>
  <c r="C3" i="2"/>
  <c r="A36" i="3"/>
  <c r="A19" i="3"/>
  <c r="A10" i="3"/>
  <c r="E17" i="3"/>
  <c r="F40" i="3"/>
  <c r="B7" i="8"/>
  <c r="C2" i="8"/>
  <c r="C1" i="8"/>
  <c r="A1" i="8"/>
  <c r="D25" i="7"/>
  <c r="F30" i="3" s="1"/>
  <c r="B7" i="7"/>
  <c r="C2" i="7"/>
  <c r="C1" i="7"/>
  <c r="A1" i="7"/>
  <c r="C2" i="5"/>
  <c r="C1" i="5"/>
  <c r="B7" i="5"/>
  <c r="A1" i="5"/>
  <c r="B7" i="2"/>
  <c r="C2" i="2"/>
  <c r="C1" i="2"/>
  <c r="A1" i="2"/>
  <c r="F11" i="3" l="1"/>
  <c r="G11" i="3" s="1"/>
  <c r="F15" i="3"/>
  <c r="F12" i="3"/>
  <c r="D152" i="5"/>
  <c r="D155" i="5" s="1"/>
  <c r="F26" i="3" s="1"/>
  <c r="G26" i="3" s="1"/>
  <c r="E20" i="12"/>
  <c r="D62" i="8" s="1"/>
  <c r="F39" i="3" s="1"/>
  <c r="G39" i="3" s="1"/>
  <c r="F19" i="11"/>
  <c r="G24" i="10"/>
  <c r="F14" i="3"/>
  <c r="F13" i="3"/>
  <c r="F20" i="3"/>
  <c r="G20" i="3" s="1"/>
  <c r="G25" i="3"/>
  <c r="G24" i="3"/>
  <c r="G23" i="3"/>
  <c r="G38" i="3"/>
  <c r="G40" i="3"/>
  <c r="G37" i="3"/>
  <c r="G32" i="3"/>
  <c r="G30" i="3"/>
  <c r="G29" i="3"/>
  <c r="G22" i="3"/>
  <c r="G31" i="3"/>
  <c r="G21" i="3"/>
  <c r="D87" i="7"/>
  <c r="D88" i="7" s="1"/>
  <c r="F33" i="3" s="1"/>
  <c r="G33" i="3" s="1"/>
  <c r="D65" i="8" l="1"/>
  <c r="G12" i="3"/>
  <c r="G14" i="3"/>
  <c r="G13" i="3"/>
  <c r="G15" i="3"/>
  <c r="J105" i="2"/>
  <c r="C105" i="2"/>
  <c r="F41" i="3" l="1"/>
  <c r="G41" i="3" s="1"/>
  <c r="K105" i="2"/>
  <c r="D105" i="2"/>
  <c r="D107" i="2" l="1"/>
  <c r="F17" i="3" s="1"/>
  <c r="G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Thierry GALLAND</author>
  </authors>
  <commentList>
    <comment ref="C1" authorId="0" shapeId="0" xr:uid="{DDD41ABC-920C-45C3-ACA7-DE06D761D951}">
      <text>
        <r>
          <rPr>
            <b/>
            <sz val="9"/>
            <color indexed="81"/>
            <rFont val="Tahoma"/>
            <family val="2"/>
          </rPr>
          <t>Saisir le nom de votre académie</t>
        </r>
      </text>
    </comment>
    <comment ref="H1" authorId="0" shapeId="0" xr:uid="{3B0F3944-E3D2-4B3C-8C79-1A461AA59AEC}">
      <text>
        <r>
          <rPr>
            <b/>
            <sz val="9"/>
            <color indexed="81"/>
            <rFont val="Tahoma"/>
            <family val="2"/>
          </rPr>
          <t>Saisir l'année de la session au format aaaa</t>
        </r>
      </text>
    </comment>
    <comment ref="F3" authorId="0" shapeId="0" xr:uid="{283C4477-FD71-4919-AAD2-4C365582D22A}">
      <text>
        <r>
          <rPr>
            <b/>
            <sz val="9"/>
            <color indexed="81"/>
            <rFont val="Tahoma"/>
            <family val="2"/>
          </rPr>
          <t>Saisir le nom de votre établissement</t>
        </r>
      </text>
    </comment>
    <comment ref="F4" authorId="0" shapeId="0" xr:uid="{18D25726-0727-4B00-AE17-700C593B1890}">
      <text>
        <r>
          <rPr>
            <b/>
            <sz val="9"/>
            <color indexed="81"/>
            <rFont val="Tahoma"/>
            <family val="2"/>
          </rPr>
          <t>Saisir l'adresse de votre établissement</t>
        </r>
      </text>
    </comment>
    <comment ref="B6" authorId="0" shapeId="0" xr:uid="{9FEBF44C-BA4E-4961-9374-432F74986AE9}">
      <text>
        <r>
          <rPr>
            <b/>
            <sz val="9"/>
            <color indexed="81"/>
            <rFont val="Tahoma"/>
            <family val="2"/>
          </rPr>
          <t>Saisir le NOM et Prénom de l'élève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Thierry GALLAND</author>
  </authors>
  <commentList>
    <comment ref="B8" authorId="0" shapeId="0" xr:uid="{94F48930-2766-4DA2-8D79-2423CE534133}">
      <text>
        <r>
          <rPr>
            <b/>
            <sz val="9"/>
            <color indexed="81"/>
            <rFont val="Tahoma"/>
            <family val="2"/>
          </rPr>
          <t>Saisir le titre du projet présenté</t>
        </r>
      </text>
    </comment>
  </commentList>
</comments>
</file>

<file path=xl/sharedStrings.xml><?xml version="1.0" encoding="utf-8"?>
<sst xmlns="http://schemas.openxmlformats.org/spreadsheetml/2006/main" count="723" uniqueCount="566">
  <si>
    <t>Académie de</t>
  </si>
  <si>
    <t>Awwww</t>
  </si>
  <si>
    <t>Session</t>
  </si>
  <si>
    <t>Baccalauréat Professionnel</t>
  </si>
  <si>
    <t>Etablissement de formation</t>
  </si>
  <si>
    <t>ACCOMPAGNEMENT SOINS ET SERVICES A LA PERSONNE</t>
  </si>
  <si>
    <t>Nom</t>
  </si>
  <si>
    <t>Xxxxx</t>
  </si>
  <si>
    <t>Adresse</t>
  </si>
  <si>
    <t>Aaaaa</t>
  </si>
  <si>
    <t>NOM et prénom du candidat</t>
  </si>
  <si>
    <t>Yyyy</t>
  </si>
  <si>
    <t>Barême</t>
  </si>
  <si>
    <t>Note</t>
  </si>
  <si>
    <t>%</t>
  </si>
  <si>
    <t>1.0 Adopter une posture professionnelle adaptée</t>
  </si>
  <si>
    <t>1.1 Accueillir, communiquer avec la personne, sa famille, son entourage</t>
  </si>
  <si>
    <t>1.2 Participer à la conception, au suivi, à la mise en œuvre et à l’évaluation du projet individualisé, du projet de vie, en lien avec l’équipe pluriprofessionnelle</t>
  </si>
  <si>
    <t>1.3 Concevoir et mettre en œuvre des activités d’acquisition ou de maintien de l’autonomie et de la vie sociale pour une personne ou un groupe</t>
  </si>
  <si>
    <t>1.4 Présentation orale du projet et entretien</t>
  </si>
  <si>
    <t xml:space="preserve">Evaluation du dossier écrit </t>
  </si>
  <si>
    <t>E31</t>
  </si>
  <si>
    <t>2.1 Réaliser les activités liées à l’hygiène, au confort de la personne adulte et à la sécurisation</t>
  </si>
  <si>
    <t>2.2 Surveiller l’état de santé de la personne et intervenir en conséquence</t>
  </si>
  <si>
    <t>2.3 Assurer l’hygiène de l’environnement proche de la personne et veiller au bon état de fonctionnement du lit, des aides techniques, des dispositifs médicaux dans l’environnement de la personne</t>
  </si>
  <si>
    <t>2.4 Distribuer des repas équilibrés conformes aux besoins de la personne (régimes, allergies, texture…), installer la personne et accompagner la prise des repas</t>
  </si>
  <si>
    <t>Présentation et interrogation orale : Raisonnement clinique</t>
  </si>
  <si>
    <t>Présentation et interrogation orale : Savoirs associés</t>
  </si>
  <si>
    <t>E32</t>
  </si>
  <si>
    <t>3.1 Gérer ses activités en inter agissant avec l’équipe pluriprofessionnelle dans une posture professionnelle adaptée</t>
  </si>
  <si>
    <t>3.2 Traiter et transmettre des informations en intégrant les différents outils numériques</t>
  </si>
  <si>
    <t>3.3 Participer à la démarche qualité et à la prévention des risques professionnels</t>
  </si>
  <si>
    <t>3. 5 Participer à l’accueil, à l’encadrement et à la formation de stagiaires, à l’accueil des nouveaux agents, des bénévoles</t>
  </si>
  <si>
    <t>E33-1</t>
  </si>
  <si>
    <t>3.4 Coordonner et conduire une équipe de bio nettoyage</t>
  </si>
  <si>
    <t>Conformité du dossier</t>
  </si>
  <si>
    <t>Evaluation des savoirs associés</t>
  </si>
  <si>
    <t>E33-2</t>
  </si>
  <si>
    <t xml:space="preserve">Baccalauréat Professionnel ACCOMPAGNEMENT SOINS ET SERVICES A LA PERSONNE </t>
  </si>
  <si>
    <t>Sous-épreuve E31 : Accompagnement de la personne dans une approche globale et individualisée</t>
  </si>
  <si>
    <r>
      <t>ð</t>
    </r>
    <r>
      <rPr>
        <b/>
        <sz val="12"/>
        <color rgb="FF000000"/>
        <rFont val="Arial"/>
        <family val="2"/>
      </rPr>
      <t xml:space="preserve"> Evaluation du dossier écrit : rappel la note est arrêtée </t>
    </r>
    <r>
      <rPr>
        <b/>
        <u/>
        <sz val="12"/>
        <color rgb="FF000000"/>
        <rFont val="Arial"/>
        <family val="2"/>
      </rPr>
      <t xml:space="preserve">avant </t>
    </r>
    <r>
      <rPr>
        <b/>
        <sz val="12"/>
        <color rgb="FF000000"/>
        <rFont val="Arial"/>
        <family val="2"/>
      </rPr>
      <t>l’audition du candidat</t>
    </r>
  </si>
  <si>
    <t>Critères d’évaluation</t>
  </si>
  <si>
    <t>Indicateurs et niveaux de réussite</t>
  </si>
  <si>
    <t xml:space="preserve">Très insuffisant </t>
  </si>
  <si>
    <t>Insuffisant</t>
  </si>
  <si>
    <t>Satisfaisant</t>
  </si>
  <si>
    <t>Très satisfaisant</t>
  </si>
  <si>
    <t xml:space="preserve"> - 10 à 15 pages annexes non comprises</t>
  </si>
  <si>
    <t>Moins de 5 pages,</t>
  </si>
  <si>
    <t>Entre 5 et 9 pages rédigées avec un traitement de texte</t>
  </si>
  <si>
    <t xml:space="preserve">Entre 10 et 15 pages annexes non comprises </t>
  </si>
  <si>
    <t xml:space="preserve"> - rédigé à partir d’un traitement de texte</t>
  </si>
  <si>
    <t>rédigées sans traitement de texte</t>
  </si>
  <si>
    <t>Rédigé à partir d’un traitement de texte</t>
  </si>
  <si>
    <t>x</t>
  </si>
  <si>
    <t>Prise en compte du contexte professionnel</t>
  </si>
  <si>
    <t>Caractéristiques du contexte professionnel</t>
  </si>
  <si>
    <t xml:space="preserve">Ne présente pas le contexte professionnel </t>
  </si>
  <si>
    <t>Identifie partiellement le contexte professionnel</t>
  </si>
  <si>
    <t>Prend en compte la majorité des items attendus (dont la présentation de la structure)</t>
  </si>
  <si>
    <t>Identifie de façon exhaustive le contexte professionnel : structure, personnel, public accueilli</t>
  </si>
  <si>
    <r>
      <t>Présentation de la personne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et analyse de ses besoins/attentes</t>
    </r>
  </si>
  <si>
    <t>Personne concernée par le projet individualisé, le projet de vie dans le respect de la confidentialité</t>
  </si>
  <si>
    <t>Ne présente pas la personne dans le cadre d’un projet individualisé.</t>
  </si>
  <si>
    <t>Présente partiellement les éléments attendus.</t>
  </si>
  <si>
    <t xml:space="preserve">Présente tous les éléments sans réaliser d’analyse. </t>
  </si>
  <si>
    <t>Présente et analyse ses habitudes de vie, son histoire de vie, ses caractéristiques physiques et psychologiques, les antécédents médicaux, chirurgicaux et le traitement.</t>
  </si>
  <si>
    <t>Analyse des besoins, des attentes de la personne</t>
  </si>
  <si>
    <t>Ne liste pas aucun besoin et ne repère aucune attente ni manifestation de dépendance.</t>
  </si>
  <si>
    <t>Repère partiellement les besoins ou les manifestations de dépendance.</t>
  </si>
  <si>
    <t xml:space="preserve">Repère partiellement tous les éléments attendus. </t>
  </si>
  <si>
    <t>Repère les 14 besoins de la grille de V. Henderson, les attentes de la personne, les manifestations de dépendance.</t>
  </si>
  <si>
    <t>Présentation des objectifs du projet individualisé ou du projet de vie et évaluation des actions/activités</t>
  </si>
  <si>
    <t>Les objectifs du projet individualisé ou projet de vie proposé.</t>
  </si>
  <si>
    <t>Ne repère pas les objectifs du projet.</t>
  </si>
  <si>
    <t>Repère partiellement les objectifs du projet.</t>
  </si>
  <si>
    <t>Identifie les objectifs du projet.</t>
  </si>
  <si>
    <t>Deux actions/activités maximum retenues et mises en œuvre par le candidat et justification dans le cadre de ce projet.</t>
  </si>
  <si>
    <t>Une seule action ou activité présentée sans justification ou non adaptée.</t>
  </si>
  <si>
    <t>Une seule action ou activité présentée et adaptée.</t>
  </si>
  <si>
    <t>Les deux actions/activités sont présentées mais sont partiellement justifiées.</t>
  </si>
  <si>
    <t>Les deux actions/activités sont présentées et justifiées.</t>
  </si>
  <si>
    <t>L'évaluation des actions/activités mises en œuvre.</t>
  </si>
  <si>
    <t>Absence d'évaluation.</t>
  </si>
  <si>
    <t>Evaluation partielle.</t>
  </si>
  <si>
    <t>Evaluation des actions/activités.</t>
  </si>
  <si>
    <t xml:space="preserve">Note obtenue </t>
  </si>
  <si>
    <t>/ 20</t>
  </si>
  <si>
    <t>Note proposée par le jury</t>
  </si>
  <si>
    <t xml:space="preserve">Bilan et appréciations (justifier toute note inférieure à 10/20) </t>
  </si>
  <si>
    <t>Noms, prénoms, fonctions et signatures des évaluateurs</t>
  </si>
  <si>
    <t>Sous-épreuve E31 - Unité 31 - BLOC 1</t>
  </si>
  <si>
    <t>Accompagnement de la personne dans une approche globale et individualisée</t>
  </si>
  <si>
    <t>Situation d’évaluation CCF en CF</t>
  </si>
  <si>
    <t>Coef</t>
  </si>
  <si>
    <t>Date</t>
  </si>
  <si>
    <t>Titre du projet présenté</t>
  </si>
  <si>
    <t>A saisir</t>
  </si>
  <si>
    <t xml:space="preserve">    </t>
  </si>
  <si>
    <t>Présentation orale du projet</t>
  </si>
  <si>
    <t>Entretien</t>
  </si>
  <si>
    <t xml:space="preserve">   COMPETENCES                     </t>
  </si>
  <si>
    <t>Indicateurs d'évaluation</t>
  </si>
  <si>
    <t>Points</t>
  </si>
  <si>
    <t>NE*</t>
  </si>
  <si>
    <t>TI*</t>
  </si>
  <si>
    <t>I*</t>
  </si>
  <si>
    <t>S*</t>
  </si>
  <si>
    <t>TS*</t>
  </si>
  <si>
    <t>Attitude réflexive sur sa pratique, prise de distance</t>
  </si>
  <si>
    <t>Réajustement des pratiques en tenant compte du contexte de travail</t>
  </si>
  <si>
    <t>Prise en compte de la situation et des interlocuteurs</t>
  </si>
  <si>
    <t>Respect des valeurs de l’autre</t>
  </si>
  <si>
    <t>Respect des règles éthiques</t>
  </si>
  <si>
    <t>Utilisation raisonnée des réseaux sociaux</t>
  </si>
  <si>
    <t xml:space="preserve">Respect de l’e-réputation </t>
  </si>
  <si>
    <t>Respect de la confidentialité</t>
  </si>
  <si>
    <t>Réalisation des actions dans une démarche constante de bientraitance</t>
  </si>
  <si>
    <t xml:space="preserve">Capacité à identifier et à gérer ses émotions </t>
  </si>
  <si>
    <t>Adaptabilité aux situations complexes</t>
  </si>
  <si>
    <t>Respect de ses limites de compétences, de son champ d’intervention</t>
  </si>
  <si>
    <t>1.1.1 Organiser les conditions matérielles de l’accueil</t>
  </si>
  <si>
    <t>Organisation des conditions d’accueil respectant la confidentialité, la convivialité, le confort, la sécurité de la personne et de son entourage</t>
  </si>
  <si>
    <t>Prise en compte des ressources et contraintes liées à la personne, à l’environnement professionnel</t>
  </si>
  <si>
    <t>1.1.2 Créer une situation d’échange, favoriser le dialogue, l’expression de la personne, la coopération de la famille et l’entourage</t>
  </si>
  <si>
    <t>Respect des règles déontologiques.</t>
  </si>
  <si>
    <t>Posture adaptée à la situation</t>
  </si>
  <si>
    <t xml:space="preserve">Qualité de l’écoute, de l’expression, du questionnement </t>
  </si>
  <si>
    <t>Instauration d’un climat de bienveillance, de confiance, de sécurité</t>
  </si>
  <si>
    <t>Qualité de la reformulation si nécessaire</t>
  </si>
  <si>
    <t>Réponse adaptée aux interlocuteurs</t>
  </si>
  <si>
    <t>1.1.3 Recueillir et analyser les attentes de la personne, de la famille, de l’entourage, proposer des solutions</t>
  </si>
  <si>
    <t>Utilisation d’un outil de recueil de données adapté à la situation Identification de la demande de la personne, de sa famille, de l’entourage</t>
  </si>
  <si>
    <t>Pertinence du questionnement</t>
  </si>
  <si>
    <t>Recueil d’informations fiables, actualisées et utilisables</t>
  </si>
  <si>
    <t xml:space="preserve">Détermination des priorités </t>
  </si>
  <si>
    <t>Respect de ses limites de compétences</t>
  </si>
  <si>
    <t xml:space="preserve">1.1.4 Présenter le service ou la structure                                                </t>
  </si>
  <si>
    <t>Identification des services ou partenaires</t>
  </si>
  <si>
    <t>Prise en compte des missions des différents services ou partenaires</t>
  </si>
  <si>
    <t>Clarté et précision de la présentation</t>
  </si>
  <si>
    <t>Supports de communication adaptés à la situation</t>
  </si>
  <si>
    <t>1.1.5 Adapter sa réponse en fonction des attitudes et comportements de la ou des personnes, en fonction de différentes situations dont situation de conflit</t>
  </si>
  <si>
    <t>Prise en compte objective de son attitude et de son comportement</t>
  </si>
  <si>
    <t xml:space="preserve">Langage et comportement adaptés à la situation </t>
  </si>
  <si>
    <t>Orientation vers le service adapté en fonction de la demande</t>
  </si>
  <si>
    <t>Pertinence et rapidité de la réponse</t>
  </si>
  <si>
    <t xml:space="preserve">Satisfaction de la personne, de la famille, de l’entourage </t>
  </si>
  <si>
    <t>Prise en compte de la situation de conflit</t>
  </si>
  <si>
    <t>1.2.1 Recueillir auprès de la personne et de son entourage ses attentes, ses habitudes de vie</t>
  </si>
  <si>
    <t>Identification pertinente des habitudes de vie et des souhaits de la personne</t>
  </si>
  <si>
    <t>1.2.2 Identifier et repérer les besoins, évaluer les potentialités de la personne</t>
  </si>
  <si>
    <t>Identification et repérage objectifs des besoins par l’observation de la personne et de son environnement Evaluation pertinente des potentialités et des difficultés de la personne</t>
  </si>
  <si>
    <t xml:space="preserve">Respect de l’intimité de la personne et de sa vie privée </t>
  </si>
  <si>
    <t>Sollicitation de tous les professionnels concernés et de l’entourage si besoin</t>
  </si>
  <si>
    <t>1.2.3 Recueillir les informations relatives à l’environnement professionnel</t>
  </si>
  <si>
    <t xml:space="preserve">Recueil d’informations actualisées et diversifiées </t>
  </si>
  <si>
    <t>Vérification de la fiabilité des sources d’informations</t>
  </si>
  <si>
    <t>1.2.4 Contribuer aux échanges lors d’une réunion de travail</t>
  </si>
  <si>
    <t>Respect du positionnement professionnel</t>
  </si>
  <si>
    <t xml:space="preserve">Interventions pertinentes en lien avec l’objet de la réunion </t>
  </si>
  <si>
    <t>Ecoute attentive</t>
  </si>
  <si>
    <t>Prise en compte de la parole de l’autre</t>
  </si>
  <si>
    <t>1.2.5 Co-établir un bilan de la situation et déterminer les priorités avec la personne, son entourage, l’équipe pluriprofessionnelle</t>
  </si>
  <si>
    <t>Hiérarchisation pertinente des informations nécessaires à la conception du projet en fonction des situations, en concertation avec l’équipe pluriprofessionnelle Participation judicieuse au bilan de la situation</t>
  </si>
  <si>
    <t>Priorités retenues en collaboration avec la personne, son entourage et tous les professionnels concernés</t>
  </si>
  <si>
    <t>Projet négocié avec la personne, son entourage et tous les professionnels concernés</t>
  </si>
  <si>
    <t>Respect des moyens et des contraintes du cadre institutionnel</t>
  </si>
  <si>
    <t>1.2.6 Formaliser ou participer à l’élaboration, à la rédaction du projet individualisé, du projet de vie</t>
  </si>
  <si>
    <t>Réalisme et précision des objectifs Identification des actions à mettre en place pour atteindre les objectifs</t>
  </si>
  <si>
    <t xml:space="preserve">Projet articulé avec le projet d’établissement, de service </t>
  </si>
  <si>
    <t>Respect de la personne</t>
  </si>
  <si>
    <t>Respect du secret professionnel et des règles éthiques</t>
  </si>
  <si>
    <t>Respect du règlement général de la protection des données</t>
  </si>
  <si>
    <t>Programmation des modalités de suivi (indicateurs, échéance …)</t>
  </si>
  <si>
    <t>1.2.7 Participer à la mise en œuvre du projet</t>
  </si>
  <si>
    <t>Inscription des activités proposées dans le cadre fixé par le projet</t>
  </si>
  <si>
    <t>Respect des objectifs et actions énoncés dans le projet</t>
  </si>
  <si>
    <t>1.2.8 Participer au suivi, à l’évaluation et au réajustement du projet individualisé, du projet de vie</t>
  </si>
  <si>
    <t xml:space="preserve">Utilisation des outils de suivi </t>
  </si>
  <si>
    <t>Mesure des écarts par rapport aux objectifs fixés</t>
  </si>
  <si>
    <t>Partage des analyses avec l’équipe</t>
  </si>
  <si>
    <t>Participation à l’évaluation et au réajustement du projet individualisé ou du projet de vie en fonction de l’évolution de la situation de la personne ou à sa demande Satisfaction de la personne</t>
  </si>
  <si>
    <t xml:space="preserve">Formulation de pistes d’amélioration si nécessaire </t>
  </si>
  <si>
    <t>Participation à la rédaction d’un rapport d’évaluation</t>
  </si>
  <si>
    <t>1.3.1 Choisir une ou des activités pour une personne, un groupe</t>
  </si>
  <si>
    <t>Activités choisies :</t>
  </si>
  <si>
    <t>– en lien avec le projet d’établissement, de service, le projet individualisé, le projet de vie ;</t>
  </si>
  <si>
    <t>– en prenant en compte les besoins, les capacités et centres d’intérêt de la personne ou du groupe.</t>
  </si>
  <si>
    <t xml:space="preserve"> Choix adapté des supports d’activités</t>
  </si>
  <si>
    <t>1.3.2 Conduire et évaluer une activité individuelle ou de groupe (vie quotidienne, éveil, loisirs, maintien de la vie sociale)</t>
  </si>
  <si>
    <t>Attitude adaptée au cours de l’activité (stimulation, valorisation et participation)</t>
  </si>
  <si>
    <t>Respect du confort et de la sécurité</t>
  </si>
  <si>
    <t>Respect du rythme de la personne</t>
  </si>
  <si>
    <t>Respect des souhaits ou des demandes, des potentialités et de la créativité de la personne</t>
  </si>
  <si>
    <t>Respect des contraintes réglementaires et des limites de compétences</t>
  </si>
  <si>
    <t>Evaluation de la satisfaction de la personne ou du groupe Analyse pertinente des résultats</t>
  </si>
  <si>
    <t>Proposition et formulation de pistes d’améliorations</t>
  </si>
  <si>
    <t>1.3.3 Accompagner à l’utilisation des équipements numériques et domotiques</t>
  </si>
  <si>
    <t>Utilisation pertinente des outils numériques et des technologies de communication au regard de leur évolution</t>
  </si>
  <si>
    <t>Accompagnement dans les usages quotidiens et les démarches administratives en ligne</t>
  </si>
  <si>
    <t>Autonomie dans la maîtrise de l’utilisation d’internet et des applications numériques liées aux activités de loisirs et de lien social</t>
  </si>
  <si>
    <t>Utilisation de la domotique dans le cadre de l’assistance à la vie quotidienne</t>
  </si>
  <si>
    <t>Exposé structuré</t>
  </si>
  <si>
    <t>Présence du support numérique</t>
  </si>
  <si>
    <t>Langage et vocabulaire professionnels adaptés</t>
  </si>
  <si>
    <t>Maitrise de soi, attitude respectueuse</t>
  </si>
  <si>
    <t>Expression orale claire (débit, élocution)</t>
  </si>
  <si>
    <t>Capacité à se détacher de ses notes</t>
  </si>
  <si>
    <t>Qualité d’écoute</t>
  </si>
  <si>
    <t>Notes obtenues à la présentation et à l’entretien</t>
  </si>
  <si>
    <r>
      <t xml:space="preserve">Evaluation du dossier écrit sur 20 (la note est arrêtée </t>
    </r>
    <r>
      <rPr>
        <b/>
        <u/>
        <sz val="11"/>
        <color rgb="FF000000"/>
        <rFont val="Arial"/>
        <family val="2"/>
      </rPr>
      <t>avant</t>
    </r>
    <r>
      <rPr>
        <b/>
        <sz val="11"/>
        <color rgb="FF000000"/>
        <rFont val="Arial"/>
        <family val="2"/>
      </rPr>
      <t xml:space="preserve"> l’audition du candidat)</t>
    </r>
  </si>
  <si>
    <t xml:space="preserve">Note proposée </t>
  </si>
  <si>
    <t>Bilan sur la situation d’évaluation (justifier obligatoirement toute note inférieure à 40)</t>
  </si>
  <si>
    <t>*NE : Non évalué</t>
  </si>
  <si>
    <t>*TI : Très insufisant</t>
  </si>
  <si>
    <t>*I : Insuffisant</t>
  </si>
  <si>
    <t>*S : Satisfaisant</t>
  </si>
  <si>
    <t>*TS : Très satisfaisant</t>
  </si>
  <si>
    <t>Sous-épreuve E32 : Soins d’hygiène, de confort et de sécurité</t>
  </si>
  <si>
    <t>Evaluation de la présentation du raisonnement clinique d’une personne prise en soin pendant la PFMP (10 minutes) et des savoirs associés mobilisés du bloc 2 (10 minutes)</t>
  </si>
  <si>
    <t>Critères d'évaluation</t>
  </si>
  <si>
    <t>Très insuffisant</t>
  </si>
  <si>
    <t xml:space="preserve">Présentation de la situation clinique du patient : </t>
  </si>
  <si>
    <t xml:space="preserve">Ne présente pas la situation clinique du patient. </t>
  </si>
  <si>
    <t>Un exposé peu structuré et qui Identifie partiellement la situation clinique du patient.</t>
  </si>
  <si>
    <t xml:space="preserve">L’exposé est structuré avec la présentation d’une majorité d’éléments attendus.  </t>
  </si>
  <si>
    <r>
      <t>L'exposé est structuré et la présentation clinique du patient complète</t>
    </r>
    <r>
      <rPr>
        <b/>
        <sz val="11"/>
        <color rgb="FF000000"/>
        <rFont val="Arial"/>
        <family val="2"/>
      </rPr>
      <t xml:space="preserve"> (</t>
    </r>
    <r>
      <rPr>
        <sz val="11"/>
        <color rgb="FF000000"/>
        <rFont val="Arial"/>
        <family val="2"/>
      </rPr>
      <t>exemples : présentation psychologique, socioprofessionnelle, culturelle, des habitudes de vie, les circonstances et/ou le motif d’entrée, des éléments significatifs de la maladie, des antécédents médicaux et chirurgicaux, des traitements en lien avec les pathologies, le résumé du séjour ou de l’hospitalisation)</t>
    </r>
  </si>
  <si>
    <t xml:space="preserve">- exposé structuré, compréhensible, synthétique </t>
  </si>
  <si>
    <t>L’exposé n’est pas structuré, les informations sont insuffisantes.</t>
  </si>
  <si>
    <t>- les informations données sont fiables avec l’utilisation d’un vocabulaire professionnel</t>
  </si>
  <si>
    <t xml:space="preserve">Formulation d'une hypothèse de problème selon le modèle trifocal </t>
  </si>
  <si>
    <t>Les problèmes de santé ne sont pas identifiés.</t>
  </si>
  <si>
    <t>Les problèmes de santé sont insuffisamment identifiés.</t>
  </si>
  <si>
    <t xml:space="preserve">Les problèmes de santé sont partiellement identifiés. </t>
  </si>
  <si>
    <t>Le problème réel est identifié. </t>
  </si>
  <si>
    <t>Le risque est analysé.</t>
  </si>
  <si>
    <t>La réaction humaine est repérée.</t>
  </si>
  <si>
    <t>Mobilisation des savoirs associés du bloc 2 en lien avec la situation présentée</t>
  </si>
  <si>
    <t>Ne répond pas aux questions concernant des savoirs associés du bloc 2.</t>
  </si>
  <si>
    <t>Répond très partiellement aux questions des savoirs associés du bloc 2.</t>
  </si>
  <si>
    <t>Répond avec quelques inexactitudes aux questions des savoirs associés du bloc 2.</t>
  </si>
  <si>
    <t>Répond de façon exacte et pertinente aux questions des savoirs associés du bloc 2.</t>
  </si>
  <si>
    <t>Note obtenue</t>
  </si>
  <si>
    <t>/40</t>
  </si>
  <si>
    <t>Bilan et appréciations 
(justifier obligatoirement toute note inférieure à 20)</t>
  </si>
  <si>
    <t>Noms, prénoms, fonctions et signature des évaluateurs</t>
  </si>
  <si>
    <t xml:space="preserve">Sous-épreuve E32 - U32 - BLOC 2  </t>
  </si>
  <si>
    <t>Soins d’hygiène, de confort et de sécurité</t>
  </si>
  <si>
    <t>CCF en PFMP</t>
  </si>
  <si>
    <t>Lieu et service de la PFMP :</t>
  </si>
  <si>
    <t>COMPETENCES</t>
  </si>
  <si>
    <t>2.1.1 Observer le comportement de la personne adulte, son environnement</t>
  </si>
  <si>
    <t>Repérage des changements du comportement ou des attitudes</t>
  </si>
  <si>
    <t>Repérage des signes de fragilité physique et psychologique</t>
  </si>
  <si>
    <t>Prise en compte des éléments observés pour la réalisation des soins</t>
  </si>
  <si>
    <t>Prise en compte des modifications de l’environnement de la personne</t>
  </si>
  <si>
    <t>Transmission pertinente des éléments observés</t>
  </si>
  <si>
    <t>2.1.2 Accompagner la toilette de l’adulte</t>
  </si>
  <si>
    <t>Organisation en adéquation avec l’environnement en structure ou à domicile, le fonctionnement du service, les habitudes et les attentes de la personne</t>
  </si>
  <si>
    <t xml:space="preserve">Prise en compte de la gestion du temps dans l’organisation de l’activité </t>
  </si>
  <si>
    <t>Prise en compte du projet individualisé ou du projet de vie, de la démarche clinique et du plan de soin qui en découle</t>
  </si>
  <si>
    <t xml:space="preserve">Respect des capacités et de l’autonomie de la personne </t>
  </si>
  <si>
    <t xml:space="preserve">Sollicitation et encouragement à participer </t>
  </si>
  <si>
    <t xml:space="preserve">Contrôle des paramètres de confort </t>
  </si>
  <si>
    <t>Mise en œuvre justifiée des gestes techniques conformément :</t>
  </si>
  <si>
    <t>- à l’intimité, la pudeur et au confort de la personne,</t>
  </si>
  <si>
    <t>- aux règles d’hygiène, d’économie, de sécurité et d’ergonomie,</t>
  </si>
  <si>
    <t>- à la prévention des risques professionnels.</t>
  </si>
  <si>
    <t>Utilisation correcte des aides techniques</t>
  </si>
  <si>
    <t>Respect des protocoles en vigueur</t>
  </si>
  <si>
    <t>Respect des « bonnes pratiques »</t>
  </si>
  <si>
    <t>Prise en compte de la prévention des infections associées aux soins et des risques d’alitement prolongé</t>
  </si>
  <si>
    <t>Identification pertinente des risques, pour la personne et le professionnel ou l’aidant, proposition de mesures préventives et/ou correctives</t>
  </si>
  <si>
    <t>Communication et comportement relationnel adaptés</t>
  </si>
  <si>
    <t>Remise en état de l’environnement</t>
  </si>
  <si>
    <t>2.1.3 Réaliser des soins d’hygiène corporelle de l’adulte, en fonction du degré d’autonomie :</t>
  </si>
  <si>
    <t>Satisfaction de la personne et qualité du résultat Transmission écrite et/ou orale des actions réalisées et des observations</t>
  </si>
  <si>
    <t>– Toilette partielle ;</t>
  </si>
  <si>
    <t>– Toilette complète ;</t>
  </si>
  <si>
    <t>– Douche, bains ;</t>
  </si>
  <si>
    <t>– Bain de pieds (pédiluve) ;</t>
  </si>
  <si>
    <t>– Change de protection.</t>
  </si>
  <si>
    <t xml:space="preserve">2.1.6 Accompagner l’habillage, le déshabillage de la personne adulte non autonome </t>
  </si>
  <si>
    <t>Attitude éducative et stimulante</t>
  </si>
  <si>
    <t>Intervention dans le respect des capacités, de l’autonomie de la personne</t>
  </si>
  <si>
    <t>Respect de l’intimité, de la pudeur, du confort, de la sécurité</t>
  </si>
  <si>
    <t>Respect de la culture, des habitudes et des attentes de la personne</t>
  </si>
  <si>
    <t xml:space="preserve">2.1.7 Accompagner la mobilité de la personne aidée </t>
  </si>
  <si>
    <t>Prise en compte des possibilités physiques et psychologiques, du degré d’autonomie et des souhaits de la personne</t>
  </si>
  <si>
    <t>Installation conforme à l’activité prévue</t>
  </si>
  <si>
    <t>Prise en compte des risques liés à l’immobilité</t>
  </si>
  <si>
    <t>Mise en place d’un environnement sécurisé (confort, sécurité, ambiance thermique, sonore, lumineuse), en structure ou à domicile</t>
  </si>
  <si>
    <t>Formulation claire des consignes à la personne</t>
  </si>
  <si>
    <t>Attitude stimulante, sécurisante</t>
  </si>
  <si>
    <t>Choix, adaptation à la personne et utilisation des aides techniques à bon escient</t>
  </si>
  <si>
    <t xml:space="preserve">Utilisation correcte des solutions domotiques existantes </t>
  </si>
  <si>
    <t>Respect de la santé et de la sécurité de la personne, du professionnel ou de l’aidant</t>
  </si>
  <si>
    <t>Transmission des observations éventuelles</t>
  </si>
  <si>
    <t>2.1.5 Assurer la réfection complète ou incomplète du lit (occupé ou inoccupé)</t>
  </si>
  <si>
    <t>Organisation pertinente de l’activité :</t>
  </si>
  <si>
    <t>- prise en compte de l’environnement immédiat,</t>
  </si>
  <si>
    <t>- choix du linge, respect du circuit,</t>
  </si>
  <si>
    <t>- durée de la réalisation.</t>
  </si>
  <si>
    <t>Entretien correct du lit</t>
  </si>
  <si>
    <t xml:space="preserve">Mise en œuvre justifiée des gestes techniques conformément : </t>
  </si>
  <si>
    <t>- à l’intimité, la pudeur et au confort de la personne ;</t>
  </si>
  <si>
    <t>- aux règles d’hygiène, d’économie, de sécurité et d’ergonomie ;</t>
  </si>
  <si>
    <t>Utilisation correcte des aides techniques existantes</t>
  </si>
  <si>
    <t>Identification pertinente des risques, pour la personne et pour soi-même, proposition de mesures préventives et/ou correctives</t>
  </si>
  <si>
    <t>Respect des capacités, des désirs et des habitudes de vie</t>
  </si>
  <si>
    <t>Communication et comportement relationnel adaptés Transmission des observations éventuelles</t>
  </si>
  <si>
    <t>2.1.8 Prévenir les risques d’alitement prolongé</t>
  </si>
  <si>
    <t>Repérage des personnes à risques</t>
  </si>
  <si>
    <t>Respect des protocoles</t>
  </si>
  <si>
    <t>Respect des mesures préventives</t>
  </si>
  <si>
    <t>Utilisation des dispositifs de prévention</t>
  </si>
  <si>
    <t>Sollicitation de la personne pour contribuer à la prévention des risques d’alitement prolongé</t>
  </si>
  <si>
    <t>Alerte et transmission pertinentes aux membres de l’équipe soignante</t>
  </si>
  <si>
    <t>2.2.1 Observer la personne : conscience, respiration, douleur, état cutané, phanères, selles, urines, expectorations</t>
  </si>
  <si>
    <t>Observations précises et significatives</t>
  </si>
  <si>
    <t>Surveillance fiable des signes cliniques</t>
  </si>
  <si>
    <t>Identification des anomalies et alerte</t>
  </si>
  <si>
    <t>Transmission pertinente des actions et des informations/observations recueillies</t>
  </si>
  <si>
    <t>2.2.2 Observer le comportement de la personne, repérer les signes de détresse</t>
  </si>
  <si>
    <t>Identification des signes de détresse</t>
  </si>
  <si>
    <t>Alerte des professionnels concernés </t>
  </si>
  <si>
    <t>2.2.3 Participer au raisonnement clinique en lien avec l’équipe pluriprofessionnelle</t>
  </si>
  <si>
    <t>Participation au raisonnement clinique, en collaboration avec l’équipe pluriprofessionnelle</t>
  </si>
  <si>
    <t>Propositions d’actions pertinentes au regard de la situation, de la personne et des observations menées</t>
  </si>
  <si>
    <t>Evaluation des actions proposées dans la démarche clinique et propositions d’actions correctives</t>
  </si>
  <si>
    <t>2.2.4 Evaluer le caractère urgent d’une situation, agir en conséquence face à cette situation </t>
  </si>
  <si>
    <t>Réponse adaptée à la situation en tenant compte du degré de l’urgence et de la limite de compétences</t>
  </si>
  <si>
    <t>Installation de la personne adaptée à la situation</t>
  </si>
  <si>
    <t>Modalités d’alerte ou de signalement en adéquation avec les pratiques du service ou de l’établissement</t>
  </si>
  <si>
    <t>2.2.5 Mesurer certains paramètres vitaux, repérer les anomalies et alerter</t>
  </si>
  <si>
    <t>Prise en compte de la démarche clinique</t>
  </si>
  <si>
    <t>Mesures quantitatives et qualitatives des paramètres vitaux (poids, taille, température, diurèse, pouls, rythme respiratoire, pression artérielle, saturation en oxygène), selon les protocoles et les prescriptions médicales</t>
  </si>
  <si>
    <t>Fiabilité des mesures</t>
  </si>
  <si>
    <t>Repérage des anomalies des paramètres mesurés et signalement</t>
  </si>
  <si>
    <t>Transmission écrites et/ou orales pertinente des observations</t>
  </si>
  <si>
    <t>2.2.6 Transcrire les différents éléments de surveillance sur les supports spécifiques</t>
  </si>
  <si>
    <t>Exactitude des transmissions</t>
  </si>
  <si>
    <t>Pertinence des informations recueillies au regard d’une situation donnée</t>
  </si>
  <si>
    <t>Priorisation des informations à transmettre</t>
  </si>
  <si>
    <t>Transcription conforme aux habitudes du service, de la structure</t>
  </si>
  <si>
    <t>Utilisation correcte du ou des outils de transmission</t>
  </si>
  <si>
    <t>2.2.7 Aider à la prise des médicaments selon la réglementation en vigueur</t>
  </si>
  <si>
    <t>Aide à la prise de médicaments dans le respect de la législation en vigueur et des protocoles de l’établissement Vérification de la prise de médicaments conformément à la prescription médicale</t>
  </si>
  <si>
    <t>2.3.1 Entretenir les locaux collectifs</t>
  </si>
  <si>
    <t>Maîtrise des techniques, adaptées à la situation :</t>
  </si>
  <si>
    <t>- respect des protocoles en fonction du contexte,</t>
  </si>
  <si>
    <t>- respect des règles d’hygiène, d’économie, de sécurité et d’ergonomie,</t>
  </si>
  <si>
    <t>- choix et utilisation rationnelle des différents matériels et produits en prenant en compte la dimension développement durable et les enjeux de santé environnement,</t>
  </si>
  <si>
    <t>- utilisation des équipements de protection individuelle adaptés,</t>
  </si>
  <si>
    <t>- qualité du résultat.</t>
  </si>
  <si>
    <t>Prise en compte de la prévention des infections associées aux soins</t>
  </si>
  <si>
    <t>Satisfaction de la personne, le cas échéant.</t>
  </si>
  <si>
    <t>2.3.2 Entretenir l’environnement proche de la personne, à domicile ou en structure (pendant son séjour et après son départ), y compris dans une situation d’isolement</t>
  </si>
  <si>
    <t>Traçabilité assurée</t>
  </si>
  <si>
    <t>2.3.3 Entretenir et décontaminer la chambre après le départ d’un patient infecté</t>
  </si>
  <si>
    <t>Transmission des anomalies</t>
  </si>
  <si>
    <t>2.3.4 Trier et acheminer le linge et les déchets</t>
  </si>
  <si>
    <t>Maîtrise des techniques et des modalités du tri du linge et des déchets dans le respect des protocoles</t>
  </si>
  <si>
    <t>Respect des circuits</t>
  </si>
  <si>
    <t>2.3.5 Entretenir et surveiller les équipements et les dispositifs médicaux</t>
  </si>
  <si>
    <t>Respect du protocole d’entretien</t>
  </si>
  <si>
    <t>Régularité de la surveillance de l’état des différents matériels</t>
  </si>
  <si>
    <t>Respect des règles d’hygiène, de sécurité et d’ergonomie</t>
  </si>
  <si>
    <t>Prévention des risques professionnels</t>
  </si>
  <si>
    <t>Equipement ou matériel en état de fonctionnement</t>
  </si>
  <si>
    <t>Signalement rapide des anomalies repérées selon l’organisation du service, de la structure</t>
  </si>
  <si>
    <t>Respect des procédures de maintenance</t>
  </si>
  <si>
    <t xml:space="preserve">2.4.1 Maintenir ou remettre en température des préparations alimentaires </t>
  </si>
  <si>
    <t>Utilisation correcte des matériels en structure ou à domicile</t>
  </si>
  <si>
    <t>Vérification de la température et traçabilité des contrôles selon les normes en vigueur</t>
  </si>
  <si>
    <t xml:space="preserve">2.4.4 Accompagner la prise des repas </t>
  </si>
  <si>
    <t>Respect des goûts, des habitudes socio-culturelles de la personne</t>
  </si>
  <si>
    <t>Contrôle de la température des aliments</t>
  </si>
  <si>
    <t>Aide de la personne dans le respect de l’autonomie, des potentialités, du projet individualisé, du projet de vie</t>
  </si>
  <si>
    <t>Mise en place de conditions favorables à la prise des repas</t>
  </si>
  <si>
    <t>Utilisation des aides techniques adaptées à la prise des repas</t>
  </si>
  <si>
    <t>Prise en compte de la prévention des fausses routes</t>
  </si>
  <si>
    <t>Respect des bonnes pratiques</t>
  </si>
  <si>
    <t>Respect des règles d’hygiène et de sécurité</t>
  </si>
  <si>
    <t>Transmission des actions et des observations concernant la prise de repas</t>
  </si>
  <si>
    <t>2.4.2 Organise et distribuer des collations ou des repas</t>
  </si>
  <si>
    <t>Participation au choix du menu au moyen des outils utilisés par le service, la structure</t>
  </si>
  <si>
    <t xml:space="preserve">Prise en compte des contraintes liées à la personne ou au service pour planifier la distribution </t>
  </si>
  <si>
    <t>2.4.3 Installer la ou les personnes pour le repas</t>
  </si>
  <si>
    <t xml:space="preserve">Concordance entre la fiche repas et l’identité de la personne </t>
  </si>
  <si>
    <t>Vérification de la conformité de la collation, du repas (régimes, textures, allergies…)</t>
  </si>
  <si>
    <t>Distribution dans des conditions optimales</t>
  </si>
  <si>
    <t>Distribution de boissons en prévention d’une déshydratation</t>
  </si>
  <si>
    <t>Installation confortable et sécurisée</t>
  </si>
  <si>
    <t>Respect des souhaits de la ou des personnes</t>
  </si>
  <si>
    <t>Prise en compte des capacités et de l’autonomie de la personne</t>
  </si>
  <si>
    <t>Note du bilan des activités réalisées en PFMP</t>
  </si>
  <si>
    <t>Présentation et interrogation orale
Durée : 20 min</t>
  </si>
  <si>
    <t>Présentation du raisonnement clinique concernant une personne dont l'élève aura pris soin pendant la PFMP
(Durée : 10 min)</t>
  </si>
  <si>
    <t>Savoirs associés mobilisés dans la prise en soins de la personne et relevant du bloc 2 
(le jury notera les questions qui ont été posées sur le document en annexe)
(Durée : 10 min)</t>
  </si>
  <si>
    <t>Note proposée</t>
  </si>
  <si>
    <t>*NE : Non Evalué</t>
  </si>
  <si>
    <t>*TI : Très Insuffisant</t>
  </si>
  <si>
    <t>*TS Très Satisfaisant</t>
  </si>
  <si>
    <t xml:space="preserve">Baccalauréat Professionnel </t>
  </si>
  <si>
    <r>
      <t xml:space="preserve">Sous-épreuve E33 </t>
    </r>
    <r>
      <rPr>
        <sz val="11"/>
        <color rgb="FF000000"/>
        <rFont val="Arial"/>
        <family val="2"/>
      </rPr>
      <t xml:space="preserve">: </t>
    </r>
    <r>
      <rPr>
        <b/>
        <sz val="11"/>
        <color rgb="FF000000"/>
        <rFont val="Arial"/>
        <family val="2"/>
      </rPr>
      <t>Travail et communication en équipe pluri-professionnelle</t>
    </r>
  </si>
  <si>
    <t>PARTIE ECRITE : EVALUATION DE LA CONFORMITE DU DOSSIER</t>
  </si>
  <si>
    <t>Non Evalué</t>
  </si>
  <si>
    <r>
      <t xml:space="preserve"> 6 à 8 pages</t>
    </r>
    <r>
      <rPr>
        <sz val="9"/>
        <color theme="1"/>
        <rFont val="Arial"/>
        <family val="2"/>
      </rPr>
      <t xml:space="preserve"> annexes non comprises, rédigé à l’aide d’un traitement de texte</t>
    </r>
  </si>
  <si>
    <r>
      <t xml:space="preserve"> Présentation des activités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relatives</t>
    </r>
  </si>
  <si>
    <r>
      <t>ð</t>
    </r>
    <r>
      <rPr>
        <b/>
        <sz val="9"/>
        <color theme="1"/>
        <rFont val="Arial"/>
        <family val="2"/>
      </rPr>
      <t xml:space="preserve"> à un dysfonctionnement</t>
    </r>
  </si>
  <si>
    <t>Origine</t>
  </si>
  <si>
    <t>Signalement à partir d’un document professionnel</t>
  </si>
  <si>
    <t>Conséquences possibles</t>
  </si>
  <si>
    <t>Propositions d’actions correctives</t>
  </si>
  <si>
    <r>
      <t>ð</t>
    </r>
    <r>
      <rPr>
        <b/>
        <sz val="9"/>
        <color theme="1"/>
        <rFont val="Arial"/>
        <family val="2"/>
      </rPr>
      <t xml:space="preserve"> à l’observation d’une équipe de bio-nettoyage</t>
    </r>
  </si>
  <si>
    <t>Rôles et compétences de chaque membre</t>
  </si>
  <si>
    <t>Mode de communication utilisé</t>
  </si>
  <si>
    <t>Mode d’animation utilisé</t>
  </si>
  <si>
    <t>Présentation d’un planning d’activités</t>
  </si>
  <si>
    <t>Mise en avant de points de vigilance</t>
  </si>
  <si>
    <t>Présentation d’un plan de formation (exemples d’actions)</t>
  </si>
  <si>
    <t>Noms, prénoms et signatures des membres de jurys</t>
  </si>
  <si>
    <t xml:space="preserve">Sous-épreuve E33 - Unité 33 - Bloc 3 </t>
  </si>
  <si>
    <t>Travail et communication en équipe pluriprofessionnelle</t>
  </si>
  <si>
    <t>CCF n°1 - PFMP</t>
  </si>
  <si>
    <t>Situation d'évaluation n°1 en PFMP : bilan mené en fin de PMFP par le tuteur et le professeur portant sur l’ensemble des activités réalisées et des compétences mobilisées.</t>
  </si>
  <si>
    <t>3.1.1 Planifier et organiser son travail en lien avec l’équipe, dans le cadre de son champ d’intervention</t>
  </si>
  <si>
    <t>Prise en compte du statut et des compétences des différents membres de l’équipe</t>
  </si>
  <si>
    <t>Identification des limites de compétences liées à sa fonction</t>
  </si>
  <si>
    <t>Partage des informations nécessaires au travail en équipe</t>
  </si>
  <si>
    <t>Repérage des facteurs facilitant le travail d’équipe</t>
  </si>
  <si>
    <t>Prise en compte des contraintes horaires, des contraintes du service, des contraintes des membres de l’équipe</t>
  </si>
  <si>
    <t>3.1.2 Adapter son planning d’activités en fonction d’éventuels changements dans le contexte de travail</t>
  </si>
  <si>
    <t>Réorganisation des activités en fonction des nouvelles contraintes ou imprévus</t>
  </si>
  <si>
    <t>3.1.3 Evaluer son activité et ajuster si besoin</t>
  </si>
  <si>
    <t>Analyse de son activité et mesure des écarts par rapport au résultat attendu</t>
  </si>
  <si>
    <t>Proposition, si besoin, de mesures correctives</t>
  </si>
  <si>
    <t>Signalement des anomalies en adéquation avec les pratiques du service ou de l’établissement</t>
  </si>
  <si>
    <t>3.2.1 Recenser et prioriser les informations à transmettre</t>
  </si>
  <si>
    <t>Pertinence de la sélection des données</t>
  </si>
  <si>
    <t>Cohérence de l’organisation des données</t>
  </si>
  <si>
    <t>Accessibilité des informations ordonnées</t>
  </si>
  <si>
    <t>Vérification de la fiabilité des sources d’information</t>
  </si>
  <si>
    <t>3.2.2 Formaliser les données, les informations recueillies</t>
  </si>
  <si>
    <t>Exactitude, exhaustivité et objectivité des données à transmettre</t>
  </si>
  <si>
    <t>Utilisation d’un vocabulaire professionnel</t>
  </si>
  <si>
    <t>Respect des règles en usage dans le secteur professionnel pour la mise en forme des documents</t>
  </si>
  <si>
    <t>Lisibilité des documents</t>
  </si>
  <si>
    <t>Prise en compte des informations recueillies lors des concertations avec l’équipe pluriprofessionnelle</t>
  </si>
  <si>
    <t>3.2.3 Transmettre l’information aux destinataires concernés, à l’oral ou à l’écrit</t>
  </si>
  <si>
    <t>Respect de la confidentialité des informations, notamment dans le cadre du respect de la réglementation liée à la protection des données</t>
  </si>
  <si>
    <t>Sélection pertinente des destinataires au sein de l’équipe pluriprofessionnelle</t>
  </si>
  <si>
    <t>Choix du mode de transmission adapté</t>
  </si>
  <si>
    <t xml:space="preserve">Maîtrise des outils utilisés </t>
  </si>
  <si>
    <t>Utilisation pertinente d’espaces collaboratifs</t>
  </si>
  <si>
    <t>3.2.4 Renseigner des documents assurant la traçabilité des activités</t>
  </si>
  <si>
    <t>Maîtrise des outils utilisés</t>
  </si>
  <si>
    <t>Complétude et exactitude des renseignements portés sur les documents / les logiciels</t>
  </si>
  <si>
    <t>Adaptation à l’évolution de l’environnement numérique</t>
  </si>
  <si>
    <t>3.2.5 Constituer, mettre à jour et contrôler les dossiers de suivi (hors contenu médical) y compris à l’aide d’outils numériques</t>
  </si>
  <si>
    <t>Dans la limite de ses compétences :</t>
  </si>
  <si>
    <t>- complétude des dossiers,</t>
  </si>
  <si>
    <t>- vérification régulière des dossiers,</t>
  </si>
  <si>
    <t xml:space="preserve">- mise à jour des dossiers. </t>
  </si>
  <si>
    <t>3.2.6 Classer et archiver des documents y compris à l’aide d’outils numériques</t>
  </si>
  <si>
    <t>Classement pertinent des documents</t>
  </si>
  <si>
    <t>Archivage des documents selon les usages du service, de la structure dans le respect de la réglementation</t>
  </si>
  <si>
    <t>3.3.5 Participer à la mise en œuvre de la politique de prévention des infections associées aux soins</t>
  </si>
  <si>
    <t>Identification des risques</t>
  </si>
  <si>
    <t>Signalement des anomalies selon les pratiques du service, de la structure</t>
  </si>
  <si>
    <t>Respect des protocoles par les personnels et l’entourage</t>
  </si>
  <si>
    <t>Respect des circuits (linge, déchets)</t>
  </si>
  <si>
    <t>Respect de la traçabilité relative aux normes d’hygiène et des mesures de prévention des infections associées aux soins</t>
  </si>
  <si>
    <t>Proposition de mesures correctives conformes à la démarche de prévention, dans la limite de ses compétences et de son champ d’intervention</t>
  </si>
  <si>
    <t>3.3.6 Participer à la mise en œuvre d’une démarche de prévention des risques professionnels</t>
  </si>
  <si>
    <t>Identification du danger et des situations dangereuses</t>
  </si>
  <si>
    <t>Analyse des risques professionnels</t>
  </si>
  <si>
    <t>Proposition de moyens de prévention adaptés :</t>
  </si>
  <si>
    <t>- suppression / réduction du risque,</t>
  </si>
  <si>
    <t>- protection collective / protection individuelle,</t>
  </si>
  <si>
    <t>- formation et information.</t>
  </si>
  <si>
    <t>Respect des règles de sécurité, de la tenue professionnelle (respect des moyens de prévention des risques liés à l’activité physique)</t>
  </si>
  <si>
    <t>Utilisation des équipements de protection individuelle et collective</t>
  </si>
  <si>
    <t>Utilisation adaptée des aides techniques</t>
  </si>
  <si>
    <t>Formation des personnels</t>
  </si>
  <si>
    <t>3.3.7 Contribuer à l’évaluation de nouveaux matériels et équipements</t>
  </si>
  <si>
    <t>Repérage des intérêts et difficultés rencontrées lors de l’utilisation des nouveaux matériels et équipements pour la personne, pour le professionnel, pour l’équipe</t>
  </si>
  <si>
    <t>Suggestions pertinentes pour en améliorer l’utilisation</t>
  </si>
  <si>
    <t>Partage d’expérience avec l’équipe, après utilisation des nouveaux matériels et équipements</t>
  </si>
  <si>
    <t>3.5.1 Accueillir des stagiaires (niveau 4 ou infra 4), des bénévoles, des nouveaux agents</t>
  </si>
  <si>
    <t>Qualité de l’accueil pour favoriser l’intégration dans l’équipe</t>
  </si>
  <si>
    <t>Présentation des personnels et des locaux</t>
  </si>
  <si>
    <t>Clarté et précision de la présentation du service, de l’organisation des activités</t>
  </si>
  <si>
    <t>Utilisation pertinente d’outils tels que le livret d’accueil, l’organigramme du service, de la structure…</t>
  </si>
  <si>
    <t>Repérage pertinent des missions du bénévole, recueil de ses besoins et prise en compte des créneaux de son intervention</t>
  </si>
  <si>
    <t>Positionnement adapté, dans les limites de ses compétences et de son champ d’intervention</t>
  </si>
  <si>
    <t>3.5.2 Accompagner le stagiaire et participer au projet d’encadrement, au tutorat du stagiaire</t>
  </si>
  <si>
    <t>Accompagnement du stagiaire selon la réglementation en vigueur (code du travail, convention de stage ou de période de formation en milieu professionnel, référentiel de formation) :</t>
  </si>
  <si>
    <t>– recueil des besoins et des objectifs de formation</t>
  </si>
  <si>
    <t>– observation des activités du stagiaire et réajustement si nécessaire ;</t>
  </si>
  <si>
    <t>– réalisation de bilans intermédiaires ;</t>
  </si>
  <si>
    <t>– construction d’une posture professionnelle,</t>
  </si>
  <si>
    <t>Démonstration des gestes professionnels prenant en compte le niveau de compétences du personnel</t>
  </si>
  <si>
    <t>Co-évaluation des compétences en fin de période</t>
  </si>
  <si>
    <t>Bilan sur la situation d’évaluation (justifier obligatoirement toute note inférieure à 20)</t>
  </si>
  <si>
    <t>*TI : Très insuffisant</t>
  </si>
  <si>
    <t>*TS Très satisfaisant</t>
  </si>
  <si>
    <t>CCF n° 2 - CF</t>
  </si>
  <si>
    <t>Coef.</t>
  </si>
  <si>
    <t>Situation d'évaluation n°2 en centre de formation</t>
  </si>
  <si>
    <t xml:space="preserve">Titre du dossier : </t>
  </si>
  <si>
    <t>3.3.1 Participer à la mise en œuvre de la démarche qualité définie dans la structure</t>
  </si>
  <si>
    <t>Identification correcte des instances et des personnels référents qualité</t>
  </si>
  <si>
    <t>Prise de connaissance des enquêtes qualité</t>
  </si>
  <si>
    <t>Contrôle de l’activité au regard des préconisations de la démarche qualité définie dans le service, la structure</t>
  </si>
  <si>
    <t>Proposition de mesures correctives conformes à la démarche qualité, dans la limite de ses compétences et de son champ d’intervention</t>
  </si>
  <si>
    <t>Prise en compte de la dimension « développement durable » pour proposer des choix de matériels et de produits</t>
  </si>
  <si>
    <t>3.3.2 Repérer des anomalies, des dysfonctionnements, des événements indésirables dans les activités menées</t>
  </si>
  <si>
    <t>Identification des anomalies, des dysfonctionnements, des événements indésirables</t>
  </si>
  <si>
    <t>Signalement des anomalies et dysfonctionnements repérés selon les pratiques du service, de la structure</t>
  </si>
  <si>
    <t>3.3.3 Compléter une fiche d’événement indésirable</t>
  </si>
  <si>
    <t>Saisie selon les usages du service, de la structure (format papier ou numérique)</t>
  </si>
  <si>
    <t>Rédaction sans erreur de la fiche</t>
  </si>
  <si>
    <t>Le cas échéant, maîtrise de l’outil numérique</t>
  </si>
  <si>
    <t>3.3.4 Participer au suivi des actions correctives suite aux anomalies, aux dysfonctionnements, aux événements indésirables</t>
  </si>
  <si>
    <t>Vérification de la mise en place des mesures correctives et de l’efficacité de la proposition, dans la limite de ses compétences et de son champ d’intervention</t>
  </si>
  <si>
    <t>3.4.1 Coordonner une équipe de bio nettoyage</t>
  </si>
  <si>
    <t>Utilisation d’un vocabulaire technique adapté</t>
  </si>
  <si>
    <t>Choix de techniques de communication adaptées</t>
  </si>
  <si>
    <t>Repérage des compétences des membres de l’équipe de bio nettoyage</t>
  </si>
  <si>
    <t>Prise en compte des recommandations émanant du référent hygiène</t>
  </si>
  <si>
    <t>Vérification de la compréhension des consignes</t>
  </si>
  <si>
    <t>Qualité de l’écoute</t>
  </si>
  <si>
    <t>Régulation des relations professionnelles et interpersonnelles dans l’équipe</t>
  </si>
  <si>
    <t>Animation valorisant le personnel et favorisant la mobilisation et la coopération entre les membres de l’équipe</t>
  </si>
  <si>
    <t>Posture professionnelle adaptée</t>
  </si>
  <si>
    <t>3.4.2 Planifier et organiser des activités, des postes de travail et prévoir les équipements de protection associés</t>
  </si>
  <si>
    <t>Planification en respectant :</t>
  </si>
  <si>
    <t>- la priorité des activités,</t>
  </si>
  <si>
    <t>- les contraintes horaires, les contraintes du service.</t>
  </si>
  <si>
    <t>Utilisation et maîtrise des outils de planification</t>
  </si>
  <si>
    <t>Organisation des activités en prenant en compte :</t>
  </si>
  <si>
    <t>- les compétences des membres de l’équipe,</t>
  </si>
  <si>
    <t>- les protocoles d’entretien,</t>
  </si>
  <si>
    <t>- la législation du travail.</t>
  </si>
  <si>
    <t>Répartition équilibrée de la charge de travail au sein de l’équipe</t>
  </si>
  <si>
    <t>Mise à disposition :</t>
  </si>
  <si>
    <t>- du matériel et des produits,</t>
  </si>
  <si>
    <t>- d’équipements de protection adaptés à l’activité à réaliser.</t>
  </si>
  <si>
    <t>3.4.3 Contrôler l’action au regard des protocoles en vigueur, des consignes</t>
  </si>
  <si>
    <t>Vérification du déroulement des opérations</t>
  </si>
  <si>
    <t>Repérage et analyse des difficultés ou des dysfonctionnements rencontrés au cours de l’activité</t>
  </si>
  <si>
    <t>Proposition concertée de solutions correctives</t>
  </si>
  <si>
    <t>Traçabilité des opérations</t>
  </si>
  <si>
    <t>3.4.5 Repérer les besoins de formation des agents</t>
  </si>
  <si>
    <t>Evaluation des compétences de son équipe</t>
  </si>
  <si>
    <t>Identification et hiérarchisation des besoins de formation du personnel</t>
  </si>
  <si>
    <t>Détermination des objectifs à atteindre</t>
  </si>
  <si>
    <t>3.4.6 Participer à la formation des agents</t>
  </si>
  <si>
    <t>Proposition de contenus de formation pertinents</t>
  </si>
  <si>
    <t>Démonstrations explicites</t>
  </si>
  <si>
    <t>Vérification des acquis en fin de formation</t>
  </si>
  <si>
    <t>Evaluation objective de la satisfaction des agents formés</t>
  </si>
  <si>
    <t>Evaluation des savoirs-associés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</si>
</sst>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arème : &quot;\ #0\ &quot; points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Wingdings"/>
      <charset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12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5E0B3"/>
        <bgColor indexed="64"/>
      </patternFill>
    </fill>
  </fills>
  <borders count="1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3">
    <xf numFmtId="0" fontId="0" fillId="0" borderId="0" xfId="0"/>
    <xf numFmtId="0" fontId="0" fillId="0" borderId="4" xfId="0" applyBorder="1"/>
    <xf numFmtId="0" fontId="0" fillId="0" borderId="3" xfId="0" applyBorder="1"/>
    <xf numFmtId="0" fontId="0" fillId="0" borderId="6" xfId="0" applyBorder="1"/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6" fillId="7" borderId="6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0" borderId="0" xfId="0" applyFont="1"/>
    <xf numFmtId="2" fontId="7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8" fillId="7" borderId="8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6" fillId="7" borderId="27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2" fontId="8" fillId="7" borderId="24" xfId="1" applyNumberFormat="1" applyFont="1" applyFill="1" applyBorder="1" applyAlignment="1">
      <alignment horizontal="center" vertical="center"/>
    </xf>
    <xf numFmtId="1" fontId="6" fillId="7" borderId="18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54" xfId="0" applyFont="1" applyBorder="1" applyAlignment="1">
      <alignment vertical="top" wrapText="1"/>
    </xf>
    <xf numFmtId="2" fontId="8" fillId="0" borderId="25" xfId="1" applyNumberFormat="1" applyFont="1" applyFill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/>
    </xf>
    <xf numFmtId="9" fontId="7" fillId="0" borderId="54" xfId="0" applyNumberFormat="1" applyFont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 wrapText="1"/>
    </xf>
    <xf numFmtId="2" fontId="8" fillId="0" borderId="55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2" fontId="10" fillId="0" borderId="2" xfId="1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Fill="1" applyBorder="1" applyAlignment="1">
      <alignment horizontal="center" vertical="center" wrapText="1"/>
    </xf>
    <xf numFmtId="2" fontId="8" fillId="0" borderId="23" xfId="1" applyNumberFormat="1" applyFont="1" applyFill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8" fillId="0" borderId="66" xfId="1" applyNumberFormat="1" applyFont="1" applyFill="1" applyBorder="1" applyAlignment="1">
      <alignment horizontal="center" vertical="center" wrapText="1"/>
    </xf>
    <xf numFmtId="2" fontId="8" fillId="0" borderId="67" xfId="1" applyNumberFormat="1" applyFont="1" applyFill="1" applyBorder="1" applyAlignment="1">
      <alignment horizontal="center" vertical="center" wrapText="1"/>
    </xf>
    <xf numFmtId="2" fontId="8" fillId="0" borderId="68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2" fontId="8" fillId="4" borderId="2" xfId="1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9" fontId="7" fillId="0" borderId="0" xfId="1" applyFont="1" applyAlignment="1">
      <alignment horizontal="center"/>
    </xf>
    <xf numFmtId="1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2" fontId="8" fillId="5" borderId="26" xfId="1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" fontId="6" fillId="0" borderId="21" xfId="0" applyNumberFormat="1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6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2" fontId="8" fillId="6" borderId="26" xfId="1" applyNumberFormat="1" applyFont="1" applyFill="1" applyBorder="1" applyAlignment="1">
      <alignment horizontal="center" vertical="center"/>
    </xf>
    <xf numFmtId="1" fontId="6" fillId="6" borderId="15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1" fontId="12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2" fontId="6" fillId="0" borderId="61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2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3" borderId="11" xfId="0" applyFont="1" applyFill="1" applyBorder="1" applyAlignment="1" applyProtection="1">
      <alignment vertical="center"/>
      <protection locked="0"/>
    </xf>
    <xf numFmtId="0" fontId="15" fillId="3" borderId="36" xfId="0" applyFont="1" applyFill="1" applyBorder="1"/>
    <xf numFmtId="0" fontId="15" fillId="3" borderId="37" xfId="0" applyFont="1" applyFill="1" applyBorder="1"/>
    <xf numFmtId="0" fontId="7" fillId="3" borderId="37" xfId="0" applyFont="1" applyFill="1" applyBorder="1"/>
    <xf numFmtId="0" fontId="6" fillId="3" borderId="0" xfId="0" applyFont="1" applyFill="1" applyAlignment="1">
      <alignment vertical="top"/>
    </xf>
    <xf numFmtId="0" fontId="7" fillId="3" borderId="38" xfId="0" applyFont="1" applyFill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top"/>
    </xf>
    <xf numFmtId="0" fontId="7" fillId="3" borderId="7" xfId="0" applyFont="1" applyFill="1" applyBorder="1"/>
    <xf numFmtId="0" fontId="7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1" xfId="0" applyFont="1" applyFill="1" applyBorder="1"/>
    <xf numFmtId="0" fontId="13" fillId="3" borderId="7" xfId="0" applyFont="1" applyFill="1" applyBorder="1"/>
    <xf numFmtId="9" fontId="17" fillId="0" borderId="0" xfId="1" applyFont="1" applyFill="1" applyBorder="1" applyAlignment="1">
      <alignment vertical="center" wrapText="1"/>
    </xf>
    <xf numFmtId="2" fontId="14" fillId="0" borderId="0" xfId="0" applyNumberFormat="1" applyFont="1" applyAlignment="1">
      <alignment vertical="center"/>
    </xf>
    <xf numFmtId="2" fontId="12" fillId="0" borderId="61" xfId="0" applyNumberFormat="1" applyFont="1" applyBorder="1" applyAlignment="1">
      <alignment vertical="center"/>
    </xf>
    <xf numFmtId="9" fontId="17" fillId="0" borderId="61" xfId="1" applyFont="1" applyFill="1" applyBorder="1" applyAlignment="1">
      <alignment vertical="center" wrapText="1"/>
    </xf>
    <xf numFmtId="2" fontId="14" fillId="0" borderId="0" xfId="0" applyNumberFormat="1" applyFont="1" applyAlignment="1">
      <alignment vertical="center" wrapText="1"/>
    </xf>
    <xf numFmtId="2" fontId="12" fillId="0" borderId="35" xfId="0" applyNumberFormat="1" applyFont="1" applyBorder="1" applyAlignment="1">
      <alignment vertical="center"/>
    </xf>
    <xf numFmtId="9" fontId="17" fillId="0" borderId="35" xfId="1" applyFont="1" applyFill="1" applyBorder="1" applyAlignment="1">
      <alignment vertical="center" wrapText="1"/>
    </xf>
    <xf numFmtId="0" fontId="18" fillId="4" borderId="28" xfId="0" applyFont="1" applyFill="1" applyBorder="1" applyAlignment="1">
      <alignment vertical="center" wrapText="1"/>
    </xf>
    <xf numFmtId="0" fontId="18" fillId="4" borderId="54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center" wrapText="1"/>
    </xf>
    <xf numFmtId="0" fontId="18" fillId="4" borderId="43" xfId="0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4" borderId="28" xfId="0" applyFont="1" applyFill="1" applyBorder="1" applyAlignment="1">
      <alignment vertical="top" wrapText="1"/>
    </xf>
    <xf numFmtId="0" fontId="18" fillId="4" borderId="43" xfId="0" applyFont="1" applyFill="1" applyBorder="1" applyAlignment="1">
      <alignment vertical="top" wrapText="1"/>
    </xf>
    <xf numFmtId="0" fontId="18" fillId="4" borderId="30" xfId="0" applyFont="1" applyFill="1" applyBorder="1" applyAlignment="1">
      <alignment vertical="top" wrapText="1"/>
    </xf>
    <xf numFmtId="0" fontId="18" fillId="4" borderId="54" xfId="0" applyFont="1" applyFill="1" applyBorder="1" applyAlignment="1">
      <alignment vertical="top" wrapText="1"/>
    </xf>
    <xf numFmtId="0" fontId="14" fillId="4" borderId="28" xfId="0" applyFont="1" applyFill="1" applyBorder="1" applyAlignment="1">
      <alignment vertical="center" wrapText="1"/>
    </xf>
    <xf numFmtId="0" fontId="14" fillId="4" borderId="54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horizontal="left" vertical="top" wrapText="1"/>
    </xf>
    <xf numFmtId="0" fontId="14" fillId="4" borderId="30" xfId="0" applyFont="1" applyFill="1" applyBorder="1" applyAlignment="1">
      <alignment horizontal="left" vertical="top" wrapText="1"/>
    </xf>
    <xf numFmtId="0" fontId="14" fillId="4" borderId="4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top" wrapText="1"/>
    </xf>
    <xf numFmtId="0" fontId="14" fillId="4" borderId="5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vertical="top" wrapText="1"/>
    </xf>
    <xf numFmtId="0" fontId="14" fillId="4" borderId="49" xfId="0" applyFont="1" applyFill="1" applyBorder="1" applyAlignment="1">
      <alignment horizontal="left" vertical="top" wrapText="1"/>
    </xf>
    <xf numFmtId="0" fontId="14" fillId="4" borderId="18" xfId="0" applyFont="1" applyFill="1" applyBorder="1" applyAlignment="1">
      <alignment horizontal="left" vertical="top" wrapText="1"/>
    </xf>
    <xf numFmtId="0" fontId="14" fillId="4" borderId="29" xfId="0" applyFont="1" applyFill="1" applyBorder="1" applyAlignment="1">
      <alignment horizontal="left" vertical="top" wrapText="1"/>
    </xf>
    <xf numFmtId="0" fontId="14" fillId="4" borderId="21" xfId="0" applyFont="1" applyFill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2" fontId="14" fillId="0" borderId="41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 wrapText="1"/>
    </xf>
    <xf numFmtId="2" fontId="14" fillId="0" borderId="13" xfId="0" applyNumberFormat="1" applyFont="1" applyBorder="1" applyAlignment="1">
      <alignment horizontal="center" vertical="center"/>
    </xf>
    <xf numFmtId="0" fontId="14" fillId="4" borderId="56" xfId="0" applyFont="1" applyFill="1" applyBorder="1" applyAlignment="1">
      <alignment horizontal="left" vertical="top" wrapText="1"/>
    </xf>
    <xf numFmtId="0" fontId="14" fillId="4" borderId="28" xfId="0" applyFont="1" applyFill="1" applyBorder="1" applyAlignment="1">
      <alignment vertical="top" wrapText="1"/>
    </xf>
    <xf numFmtId="0" fontId="14" fillId="4" borderId="30" xfId="0" applyFont="1" applyFill="1" applyBorder="1" applyAlignment="1">
      <alignment vertical="top" wrapText="1"/>
    </xf>
    <xf numFmtId="0" fontId="14" fillId="4" borderId="54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left" vertical="top" wrapText="1"/>
    </xf>
    <xf numFmtId="0" fontId="14" fillId="4" borderId="59" xfId="0" applyFont="1" applyFill="1" applyBorder="1" applyAlignment="1">
      <alignment horizontal="left" vertical="top" wrapText="1"/>
    </xf>
    <xf numFmtId="0" fontId="14" fillId="4" borderId="57" xfId="0" applyFont="1" applyFill="1" applyBorder="1" applyAlignment="1">
      <alignment horizontal="left" vertical="top" wrapText="1"/>
    </xf>
    <xf numFmtId="0" fontId="14" fillId="4" borderId="60" xfId="0" applyFont="1" applyFill="1" applyBorder="1" applyAlignment="1">
      <alignment horizontal="left" vertical="top" wrapText="1"/>
    </xf>
    <xf numFmtId="0" fontId="14" fillId="4" borderId="59" xfId="0" applyFont="1" applyFill="1" applyBorder="1" applyAlignment="1">
      <alignment vertical="top" wrapText="1"/>
    </xf>
    <xf numFmtId="0" fontId="14" fillId="4" borderId="57" xfId="0" applyFont="1" applyFill="1" applyBorder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4" borderId="47" xfId="0" applyFont="1" applyFill="1" applyBorder="1" applyAlignment="1">
      <alignment horizontal="left" vertical="top" wrapText="1"/>
    </xf>
    <xf numFmtId="0" fontId="14" fillId="4" borderId="46" xfId="0" applyFont="1" applyFill="1" applyBorder="1" applyAlignment="1">
      <alignment horizontal="left" vertical="top" wrapText="1"/>
    </xf>
    <xf numFmtId="2" fontId="16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2" fontId="19" fillId="7" borderId="73" xfId="0" applyNumberFormat="1" applyFont="1" applyFill="1" applyBorder="1" applyAlignment="1">
      <alignment vertical="center" wrapText="1"/>
    </xf>
    <xf numFmtId="2" fontId="19" fillId="7" borderId="72" xfId="1" applyNumberFormat="1" applyFont="1" applyFill="1" applyBorder="1" applyAlignment="1">
      <alignment vertical="center" wrapText="1"/>
    </xf>
    <xf numFmtId="2" fontId="19" fillId="7" borderId="75" xfId="1" applyNumberFormat="1" applyFont="1" applyFill="1" applyBorder="1" applyAlignment="1">
      <alignment vertical="center" wrapText="1"/>
    </xf>
    <xf numFmtId="0" fontId="18" fillId="7" borderId="74" xfId="0" applyFont="1" applyFill="1" applyBorder="1" applyAlignment="1" applyProtection="1">
      <alignment horizontal="center" vertical="center" wrapText="1"/>
      <protection locked="0"/>
    </xf>
    <xf numFmtId="0" fontId="18" fillId="7" borderId="73" xfId="0" applyFont="1" applyFill="1" applyBorder="1" applyAlignment="1" applyProtection="1">
      <alignment horizontal="center" vertical="center" wrapText="1"/>
      <protection locked="0"/>
    </xf>
    <xf numFmtId="0" fontId="18" fillId="7" borderId="76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>
      <alignment horizontal="center" vertical="center"/>
    </xf>
    <xf numFmtId="0" fontId="14" fillId="4" borderId="78" xfId="0" applyFont="1" applyFill="1" applyBorder="1" applyAlignment="1">
      <alignment horizontal="left" vertical="top" wrapText="1"/>
    </xf>
    <xf numFmtId="2" fontId="12" fillId="6" borderId="73" xfId="0" applyNumberFormat="1" applyFont="1" applyFill="1" applyBorder="1" applyAlignment="1">
      <alignment vertical="center"/>
    </xf>
    <xf numFmtId="0" fontId="14" fillId="6" borderId="73" xfId="0" applyFont="1" applyFill="1" applyBorder="1" applyAlignment="1" applyProtection="1">
      <alignment horizontal="center" vertical="center"/>
      <protection locked="0"/>
    </xf>
    <xf numFmtId="0" fontId="14" fillId="6" borderId="76" xfId="0" applyFont="1" applyFill="1" applyBorder="1" applyAlignment="1" applyProtection="1">
      <alignment horizontal="center" vertical="center"/>
      <protection locked="0"/>
    </xf>
    <xf numFmtId="2" fontId="12" fillId="6" borderId="72" xfId="0" applyNumberFormat="1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2" fontId="6" fillId="0" borderId="35" xfId="0" applyNumberFormat="1" applyFont="1" applyBorder="1" applyAlignment="1">
      <alignment horizontal="center" vertical="center"/>
    </xf>
    <xf numFmtId="2" fontId="6" fillId="0" borderId="8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6" borderId="73" xfId="0" applyFont="1" applyFill="1" applyBorder="1" applyAlignment="1" applyProtection="1">
      <alignment horizontal="center" vertical="center"/>
      <protection locked="0"/>
    </xf>
    <xf numFmtId="0" fontId="7" fillId="6" borderId="76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2" fontId="6" fillId="6" borderId="55" xfId="0" applyNumberFormat="1" applyFont="1" applyFill="1" applyBorder="1" applyAlignment="1">
      <alignment vertical="center"/>
    </xf>
    <xf numFmtId="2" fontId="6" fillId="6" borderId="21" xfId="0" applyNumberFormat="1" applyFont="1" applyFill="1" applyBorder="1" applyAlignment="1">
      <alignment vertical="center"/>
    </xf>
    <xf numFmtId="2" fontId="6" fillId="6" borderId="86" xfId="0" applyNumberFormat="1" applyFont="1" applyFill="1" applyBorder="1" applyAlignment="1">
      <alignment vertical="center"/>
    </xf>
    <xf numFmtId="2" fontId="6" fillId="6" borderId="87" xfId="0" applyNumberFormat="1" applyFont="1" applyFill="1" applyBorder="1" applyAlignment="1">
      <alignment vertical="center"/>
    </xf>
    <xf numFmtId="2" fontId="6" fillId="6" borderId="73" xfId="0" applyNumberFormat="1" applyFont="1" applyFill="1" applyBorder="1" applyAlignment="1">
      <alignment vertical="center"/>
    </xf>
    <xf numFmtId="2" fontId="12" fillId="6" borderId="86" xfId="0" applyNumberFormat="1" applyFont="1" applyFill="1" applyBorder="1" applyAlignment="1">
      <alignment vertical="center"/>
    </xf>
    <xf numFmtId="2" fontId="12" fillId="6" borderId="87" xfId="0" applyNumberFormat="1" applyFont="1" applyFill="1" applyBorder="1" applyAlignment="1">
      <alignment vertical="center"/>
    </xf>
    <xf numFmtId="0" fontId="14" fillId="6" borderId="87" xfId="0" applyFont="1" applyFill="1" applyBorder="1" applyAlignment="1" applyProtection="1">
      <alignment horizontal="center" vertical="center"/>
      <protection locked="0"/>
    </xf>
    <xf numFmtId="0" fontId="14" fillId="6" borderId="88" xfId="0" applyFont="1" applyFill="1" applyBorder="1" applyAlignment="1" applyProtection="1">
      <alignment horizontal="center" vertical="center"/>
      <protection locked="0"/>
    </xf>
    <xf numFmtId="2" fontId="19" fillId="7" borderId="86" xfId="1" applyNumberFormat="1" applyFont="1" applyFill="1" applyBorder="1" applyAlignment="1">
      <alignment vertical="center"/>
    </xf>
    <xf numFmtId="2" fontId="19" fillId="7" borderId="87" xfId="0" applyNumberFormat="1" applyFont="1" applyFill="1" applyBorder="1" applyAlignment="1">
      <alignment vertical="center" wrapText="1"/>
    </xf>
    <xf numFmtId="0" fontId="16" fillId="7" borderId="87" xfId="0" applyFont="1" applyFill="1" applyBorder="1" applyAlignment="1" applyProtection="1">
      <alignment horizontal="center" vertical="center" wrapText="1"/>
      <protection locked="0"/>
    </xf>
    <xf numFmtId="0" fontId="16" fillId="7" borderId="87" xfId="0" applyFont="1" applyFill="1" applyBorder="1" applyAlignment="1" applyProtection="1">
      <alignment horizontal="center" vertical="center"/>
      <protection locked="0"/>
    </xf>
    <xf numFmtId="0" fontId="18" fillId="7" borderId="89" xfId="0" applyFont="1" applyFill="1" applyBorder="1" applyAlignment="1" applyProtection="1">
      <alignment horizontal="center" vertical="center" wrapText="1"/>
      <protection locked="0"/>
    </xf>
    <xf numFmtId="2" fontId="19" fillId="7" borderId="90" xfId="1" applyNumberFormat="1" applyFont="1" applyFill="1" applyBorder="1" applyAlignment="1">
      <alignment vertical="center"/>
    </xf>
    <xf numFmtId="0" fontId="18" fillId="7" borderId="87" xfId="0" applyFont="1" applyFill="1" applyBorder="1" applyAlignment="1" applyProtection="1">
      <alignment horizontal="center" vertical="center" wrapText="1"/>
      <protection locked="0"/>
    </xf>
    <xf numFmtId="0" fontId="18" fillId="7" borderId="87" xfId="0" applyFont="1" applyFill="1" applyBorder="1" applyAlignment="1" applyProtection="1">
      <alignment horizontal="center" vertical="center"/>
      <protection locked="0"/>
    </xf>
    <xf numFmtId="0" fontId="18" fillId="7" borderId="88" xfId="0" applyFont="1" applyFill="1" applyBorder="1" applyAlignment="1" applyProtection="1">
      <alignment horizontal="center" vertical="center" wrapText="1"/>
      <protection locked="0"/>
    </xf>
    <xf numFmtId="2" fontId="19" fillId="7" borderId="86" xfId="1" applyNumberFormat="1" applyFont="1" applyFill="1" applyBorder="1" applyAlignment="1">
      <alignment vertical="center" wrapText="1"/>
    </xf>
    <xf numFmtId="2" fontId="19" fillId="7" borderId="90" xfId="1" applyNumberFormat="1" applyFont="1" applyFill="1" applyBorder="1" applyAlignment="1">
      <alignment vertical="center" wrapText="1"/>
    </xf>
    <xf numFmtId="16" fontId="18" fillId="7" borderId="87" xfId="0" applyNumberFormat="1" applyFont="1" applyFill="1" applyBorder="1" applyAlignment="1" applyProtection="1">
      <alignment horizontal="center" vertical="center" wrapText="1"/>
      <protection locked="0"/>
    </xf>
    <xf numFmtId="17" fontId="16" fillId="7" borderId="8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>
      <alignment vertical="center"/>
    </xf>
    <xf numFmtId="0" fontId="13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2" fontId="12" fillId="5" borderId="90" xfId="0" applyNumberFormat="1" applyFont="1" applyFill="1" applyBorder="1" applyAlignment="1">
      <alignment vertical="center"/>
    </xf>
    <xf numFmtId="2" fontId="12" fillId="5" borderId="87" xfId="0" applyNumberFormat="1" applyFont="1" applyFill="1" applyBorder="1" applyAlignment="1">
      <alignment vertical="center"/>
    </xf>
    <xf numFmtId="0" fontId="14" fillId="5" borderId="87" xfId="0" applyFont="1" applyFill="1" applyBorder="1" applyAlignment="1" applyProtection="1">
      <alignment horizontal="center" vertical="center"/>
      <protection locked="0"/>
    </xf>
    <xf numFmtId="0" fontId="14" fillId="5" borderId="88" xfId="0" applyFont="1" applyFill="1" applyBorder="1" applyAlignment="1" applyProtection="1">
      <alignment horizontal="center" vertical="center"/>
      <protection locked="0"/>
    </xf>
    <xf numFmtId="2" fontId="12" fillId="5" borderId="86" xfId="0" applyNumberFormat="1" applyFont="1" applyFill="1" applyBorder="1" applyAlignment="1">
      <alignment vertical="center"/>
    </xf>
    <xf numFmtId="0" fontId="12" fillId="5" borderId="87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24" xfId="0" applyFont="1" applyBorder="1" applyAlignment="1">
      <alignment vertical="center" wrapText="1"/>
    </xf>
    <xf numFmtId="2" fontId="8" fillId="0" borderId="122" xfId="0" applyNumberFormat="1" applyFont="1" applyBorder="1" applyAlignment="1">
      <alignment horizontal="center" vertical="center" wrapText="1"/>
    </xf>
    <xf numFmtId="2" fontId="8" fillId="0" borderId="108" xfId="0" applyNumberFormat="1" applyFont="1" applyBorder="1" applyAlignment="1" applyProtection="1">
      <alignment horizontal="center" vertical="center" wrapText="1"/>
      <protection locked="0"/>
    </xf>
    <xf numFmtId="2" fontId="8" fillId="0" borderId="4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4" xfId="0" applyFont="1" applyBorder="1" applyAlignment="1">
      <alignment vertical="center" wrapText="1"/>
    </xf>
    <xf numFmtId="0" fontId="7" fillId="0" borderId="107" xfId="0" applyFont="1" applyBorder="1" applyAlignment="1">
      <alignment vertical="center" wrapText="1"/>
    </xf>
    <xf numFmtId="0" fontId="7" fillId="2" borderId="109" xfId="0" applyFont="1" applyFill="1" applyBorder="1" applyAlignment="1">
      <alignment vertical="center" wrapText="1"/>
    </xf>
    <xf numFmtId="0" fontId="7" fillId="0" borderId="10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0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0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0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05" xfId="0" applyFont="1" applyFill="1" applyBorder="1" applyAlignment="1">
      <alignment vertical="center" wrapText="1"/>
    </xf>
    <xf numFmtId="0" fontId="10" fillId="2" borderId="64" xfId="0" applyFont="1" applyFill="1" applyBorder="1" applyAlignment="1">
      <alignment vertical="center" wrapText="1"/>
    </xf>
    <xf numFmtId="0" fontId="10" fillId="0" borderId="10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24" xfId="0" applyFont="1" applyBorder="1" applyAlignment="1">
      <alignment vertical="center" wrapText="1"/>
    </xf>
    <xf numFmtId="0" fontId="8" fillId="0" borderId="1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05" xfId="0" applyFont="1" applyBorder="1" applyAlignment="1">
      <alignment vertical="center" wrapText="1"/>
    </xf>
    <xf numFmtId="0" fontId="10" fillId="4" borderId="109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/>
    </xf>
    <xf numFmtId="0" fontId="10" fillId="4" borderId="109" xfId="0" applyFont="1" applyFill="1" applyBorder="1" applyAlignment="1">
      <alignment wrapText="1"/>
    </xf>
    <xf numFmtId="0" fontId="10" fillId="4" borderId="0" xfId="0" applyFont="1" applyFill="1" applyAlignment="1">
      <alignment vertical="center" wrapText="1"/>
    </xf>
    <xf numFmtId="0" fontId="10" fillId="4" borderId="109" xfId="0" applyFont="1" applyFill="1" applyBorder="1" applyAlignment="1">
      <alignment vertical="top" wrapText="1"/>
    </xf>
    <xf numFmtId="2" fontId="8" fillId="0" borderId="114" xfId="0" applyNumberFormat="1" applyFont="1" applyBorder="1" applyAlignment="1" applyProtection="1">
      <alignment horizontal="center" vertical="center"/>
      <protection locked="0"/>
    </xf>
    <xf numFmtId="0" fontId="6" fillId="5" borderId="10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22" fillId="6" borderId="140" xfId="0" applyFont="1" applyFill="1" applyBorder="1" applyAlignment="1">
      <alignment horizontal="center" vertical="center" wrapText="1"/>
    </xf>
    <xf numFmtId="0" fontId="22" fillId="6" borderId="141" xfId="0" applyFont="1" applyFill="1" applyBorder="1" applyAlignment="1">
      <alignment horizontal="center" vertical="center" wrapText="1"/>
    </xf>
    <xf numFmtId="2" fontId="13" fillId="0" borderId="134" xfId="0" applyNumberFormat="1" applyFont="1" applyBorder="1" applyAlignment="1">
      <alignment horizontal="center" vertical="center" wrapText="1"/>
    </xf>
    <xf numFmtId="2" fontId="19" fillId="2" borderId="139" xfId="0" applyNumberFormat="1" applyFont="1" applyFill="1" applyBorder="1" applyAlignment="1">
      <alignment horizontal="center" vertical="center" wrapText="1"/>
    </xf>
    <xf numFmtId="2" fontId="12" fillId="2" borderId="138" xfId="0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94" xfId="0" applyFont="1" applyBorder="1" applyAlignment="1" applyProtection="1">
      <alignment horizontal="center" vertical="center" wrapText="1"/>
      <protection locked="0"/>
    </xf>
    <xf numFmtId="0" fontId="7" fillId="6" borderId="87" xfId="0" applyFont="1" applyFill="1" applyBorder="1" applyAlignment="1">
      <alignment horizontal="center" vertical="center"/>
    </xf>
    <xf numFmtId="0" fontId="7" fillId="6" borderId="88" xfId="0" applyFont="1" applyFill="1" applyBorder="1" applyAlignment="1">
      <alignment horizontal="center" vertical="center"/>
    </xf>
    <xf numFmtId="2" fontId="14" fillId="0" borderId="43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103" xfId="0" applyNumberFormat="1" applyFont="1" applyBorder="1" applyAlignment="1">
      <alignment horizontal="center" vertical="center" wrapText="1"/>
    </xf>
    <xf numFmtId="9" fontId="8" fillId="0" borderId="125" xfId="0" applyNumberFormat="1" applyFont="1" applyBorder="1" applyAlignment="1">
      <alignment horizontal="center" vertical="center" wrapText="1"/>
    </xf>
    <xf numFmtId="0" fontId="6" fillId="0" borderId="10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105" xfId="0" applyFont="1" applyFill="1" applyBorder="1" applyAlignment="1">
      <alignment horizontal="center" vertical="center" wrapText="1"/>
    </xf>
    <xf numFmtId="0" fontId="8" fillId="7" borderId="64" xfId="0" applyFont="1" applyFill="1" applyBorder="1" applyAlignment="1">
      <alignment horizontal="center" vertical="center" wrapText="1"/>
    </xf>
    <xf numFmtId="164" fontId="8" fillId="7" borderId="110" xfId="0" applyNumberFormat="1" applyFont="1" applyFill="1" applyBorder="1" applyAlignment="1">
      <alignment horizontal="left" vertical="center" wrapText="1"/>
    </xf>
    <xf numFmtId="0" fontId="6" fillId="7" borderId="111" xfId="0" applyFont="1" applyFill="1" applyBorder="1" applyAlignment="1" applyProtection="1">
      <alignment horizontal="center" vertical="center" wrapText="1"/>
      <protection locked="0"/>
    </xf>
    <xf numFmtId="0" fontId="6" fillId="7" borderId="112" xfId="0" applyFont="1" applyFill="1" applyBorder="1" applyAlignment="1" applyProtection="1">
      <alignment horizontal="center" vertical="center" wrapText="1"/>
      <protection locked="0"/>
    </xf>
    <xf numFmtId="0" fontId="6" fillId="7" borderId="113" xfId="0" applyFont="1" applyFill="1" applyBorder="1" applyAlignment="1" applyProtection="1">
      <alignment horizontal="center" vertical="center" wrapText="1"/>
      <protection locked="0"/>
    </xf>
    <xf numFmtId="2" fontId="7" fillId="7" borderId="114" xfId="0" applyNumberFormat="1" applyFont="1" applyFill="1" applyBorder="1" applyAlignment="1">
      <alignment horizontal="center" vertical="center" wrapText="1"/>
    </xf>
    <xf numFmtId="164" fontId="8" fillId="7" borderId="115" xfId="0" applyNumberFormat="1" applyFont="1" applyFill="1" applyBorder="1" applyAlignment="1">
      <alignment horizontal="left" vertical="center" wrapText="1"/>
    </xf>
    <xf numFmtId="0" fontId="6" fillId="7" borderId="126" xfId="0" applyFont="1" applyFill="1" applyBorder="1" applyAlignment="1" applyProtection="1">
      <alignment horizontal="center" vertical="center" wrapText="1"/>
      <protection locked="0"/>
    </xf>
    <xf numFmtId="0" fontId="6" fillId="7" borderId="116" xfId="0" applyFont="1" applyFill="1" applyBorder="1" applyAlignment="1" applyProtection="1">
      <alignment horizontal="center" vertical="center" wrapText="1"/>
      <protection locked="0"/>
    </xf>
    <xf numFmtId="0" fontId="6" fillId="7" borderId="117" xfId="0" applyFont="1" applyFill="1" applyBorder="1" applyAlignment="1" applyProtection="1">
      <alignment horizontal="center" vertical="center" wrapText="1"/>
      <protection locked="0"/>
    </xf>
    <xf numFmtId="2" fontId="7" fillId="7" borderId="118" xfId="0" applyNumberFormat="1" applyFont="1" applyFill="1" applyBorder="1" applyAlignment="1">
      <alignment horizontal="center" vertical="center" wrapText="1"/>
    </xf>
    <xf numFmtId="0" fontId="8" fillId="0" borderId="108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103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164" fontId="10" fillId="5" borderId="114" xfId="0" applyNumberFormat="1" applyFont="1" applyFill="1" applyBorder="1" applyAlignment="1">
      <alignment vertical="center" wrapText="1"/>
    </xf>
    <xf numFmtId="0" fontId="8" fillId="5" borderId="127" xfId="0" applyFont="1" applyFill="1" applyBorder="1" applyAlignment="1" applyProtection="1">
      <alignment horizontal="center" vertical="center"/>
      <protection locked="0"/>
    </xf>
    <xf numFmtId="0" fontId="8" fillId="5" borderId="112" xfId="0" applyFont="1" applyFill="1" applyBorder="1" applyAlignment="1" applyProtection="1">
      <alignment horizontal="center" vertical="center" wrapText="1"/>
      <protection locked="0"/>
    </xf>
    <xf numFmtId="0" fontId="8" fillId="5" borderId="111" xfId="0" applyFont="1" applyFill="1" applyBorder="1" applyAlignment="1" applyProtection="1">
      <alignment horizontal="center" vertical="center" wrapText="1"/>
      <protection locked="0"/>
    </xf>
    <xf numFmtId="2" fontId="6" fillId="5" borderId="114" xfId="0" applyNumberFormat="1" applyFont="1" applyFill="1" applyBorder="1" applyAlignment="1">
      <alignment horizontal="center" vertical="center" wrapText="1"/>
    </xf>
    <xf numFmtId="0" fontId="8" fillId="0" borderId="109" xfId="0" applyFont="1" applyBorder="1" applyAlignment="1">
      <alignment vertical="center" wrapText="1"/>
    </xf>
    <xf numFmtId="0" fontId="0" fillId="0" borderId="142" xfId="0" applyBorder="1" applyAlignment="1">
      <alignment vertical="top" wrapText="1"/>
    </xf>
    <xf numFmtId="0" fontId="0" fillId="0" borderId="143" xfId="0" applyBorder="1" applyAlignment="1">
      <alignment vertical="top" wrapText="1"/>
    </xf>
    <xf numFmtId="9" fontId="22" fillId="0" borderId="6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2" fontId="13" fillId="0" borderId="138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9" fontId="22" fillId="0" borderId="2" xfId="0" applyNumberFormat="1" applyFont="1" applyBorder="1" applyAlignment="1">
      <alignment horizontal="center" vertical="center" wrapText="1"/>
    </xf>
    <xf numFmtId="0" fontId="23" fillId="4" borderId="9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2" fontId="6" fillId="0" borderId="89" xfId="0" applyNumberFormat="1" applyFont="1" applyBorder="1" applyAlignment="1">
      <alignment horizontal="center" vertical="center"/>
    </xf>
    <xf numFmtId="1" fontId="15" fillId="3" borderId="51" xfId="0" applyNumberFormat="1" applyFont="1" applyFill="1" applyBorder="1" applyAlignment="1" applyProtection="1">
      <alignment vertical="center"/>
      <protection locked="0"/>
    </xf>
    <xf numFmtId="2" fontId="6" fillId="5" borderId="11" xfId="1" applyNumberFormat="1" applyFont="1" applyFill="1" applyBorder="1" applyAlignment="1">
      <alignment vertical="center"/>
    </xf>
    <xf numFmtId="2" fontId="6" fillId="5" borderId="9" xfId="1" applyNumberFormat="1" applyFont="1" applyFill="1" applyBorder="1" applyAlignment="1">
      <alignment vertical="center"/>
    </xf>
    <xf numFmtId="2" fontId="6" fillId="6" borderId="11" xfId="1" applyNumberFormat="1" applyFont="1" applyFill="1" applyBorder="1" applyAlignment="1">
      <alignment vertical="top"/>
    </xf>
    <xf numFmtId="2" fontId="6" fillId="6" borderId="9" xfId="1" applyNumberFormat="1" applyFont="1" applyFill="1" applyBorder="1" applyAlignment="1">
      <alignment vertical="top"/>
    </xf>
    <xf numFmtId="2" fontId="6" fillId="6" borderId="11" xfId="1" applyNumberFormat="1" applyFont="1" applyFill="1" applyBorder="1" applyAlignment="1">
      <alignment vertical="center"/>
    </xf>
    <xf numFmtId="2" fontId="6" fillId="6" borderId="9" xfId="1" applyNumberFormat="1" applyFont="1" applyFill="1" applyBorder="1" applyAlignment="1">
      <alignment vertical="center"/>
    </xf>
    <xf numFmtId="0" fontId="6" fillId="6" borderId="8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15" fillId="3" borderId="1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3" borderId="71" xfId="0" applyFont="1" applyFill="1" applyBorder="1" applyAlignment="1">
      <alignment horizontal="right" vertical="center"/>
    </xf>
    <xf numFmtId="0" fontId="15" fillId="3" borderId="51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7" borderId="8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6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0" fontId="12" fillId="0" borderId="14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top"/>
    </xf>
    <xf numFmtId="0" fontId="12" fillId="0" borderId="61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6" fillId="0" borderId="119" xfId="0" applyFont="1" applyBorder="1" applyAlignment="1">
      <alignment vertical="center" wrapText="1"/>
    </xf>
    <xf numFmtId="0" fontId="6" fillId="0" borderId="120" xfId="0" applyFont="1" applyBorder="1" applyAlignment="1">
      <alignment vertical="center" wrapText="1"/>
    </xf>
    <xf numFmtId="0" fontId="6" fillId="0" borderId="121" xfId="0" applyFont="1" applyBorder="1" applyAlignment="1">
      <alignment vertical="center" wrapText="1"/>
    </xf>
    <xf numFmtId="0" fontId="7" fillId="0" borderId="104" xfId="0" applyFont="1" applyBorder="1" applyAlignment="1">
      <alignment vertical="center" wrapText="1"/>
    </xf>
    <xf numFmtId="0" fontId="7" fillId="0" borderId="105" xfId="0" applyFont="1" applyBorder="1" applyAlignment="1">
      <alignment vertical="center" wrapText="1"/>
    </xf>
    <xf numFmtId="0" fontId="7" fillId="8" borderId="104" xfId="0" applyFont="1" applyFill="1" applyBorder="1" applyAlignment="1">
      <alignment vertical="center" wrapText="1"/>
    </xf>
    <xf numFmtId="0" fontId="7" fillId="8" borderId="105" xfId="0" applyFont="1" applyFill="1" applyBorder="1" applyAlignment="1">
      <alignment vertical="center" wrapText="1"/>
    </xf>
    <xf numFmtId="0" fontId="7" fillId="0" borderId="107" xfId="0" applyFont="1" applyBorder="1" applyAlignment="1">
      <alignment vertical="center" wrapText="1"/>
    </xf>
    <xf numFmtId="0" fontId="7" fillId="0" borderId="109" xfId="0" applyFont="1" applyBorder="1" applyAlignment="1">
      <alignment vertical="center" wrapText="1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123" xfId="0" applyFont="1" applyBorder="1" applyAlignment="1">
      <alignment vertical="center" wrapText="1"/>
    </xf>
    <xf numFmtId="0" fontId="6" fillId="0" borderId="12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119" xfId="0" applyFont="1" applyBorder="1" applyAlignment="1">
      <alignment horizontal="left" vertical="center" wrapText="1"/>
    </xf>
    <xf numFmtId="0" fontId="6" fillId="0" borderId="120" xfId="0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07" xfId="0" applyFont="1" applyFill="1" applyBorder="1" applyAlignment="1">
      <alignment horizontal="center" vertical="center" wrapText="1"/>
    </xf>
    <xf numFmtId="0" fontId="6" fillId="7" borderId="10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2" fontId="19" fillId="0" borderId="64" xfId="1" applyNumberFormat="1" applyFont="1" applyFill="1" applyBorder="1" applyAlignment="1">
      <alignment horizontal="center" vertical="center" wrapText="1"/>
    </xf>
    <xf numFmtId="2" fontId="19" fillId="0" borderId="0" xfId="1" applyNumberFormat="1" applyFont="1" applyFill="1" applyBorder="1" applyAlignment="1">
      <alignment horizontal="center" vertical="center" wrapText="1"/>
    </xf>
    <xf numFmtId="2" fontId="19" fillId="0" borderId="37" xfId="1" applyNumberFormat="1" applyFont="1" applyFill="1" applyBorder="1" applyAlignment="1">
      <alignment horizontal="center" vertical="center" wrapText="1"/>
    </xf>
    <xf numFmtId="2" fontId="19" fillId="0" borderId="70" xfId="1" applyNumberFormat="1" applyFont="1" applyFill="1" applyBorder="1" applyAlignment="1">
      <alignment horizontal="center" vertical="center" wrapText="1"/>
    </xf>
    <xf numFmtId="2" fontId="19" fillId="0" borderId="6" xfId="1" applyNumberFormat="1" applyFont="1" applyFill="1" applyBorder="1" applyAlignment="1">
      <alignment horizontal="center" vertical="center" wrapText="1"/>
    </xf>
    <xf numFmtId="2" fontId="19" fillId="0" borderId="38" xfId="1" applyNumberFormat="1" applyFont="1" applyFill="1" applyBorder="1" applyAlignment="1">
      <alignment horizontal="center" vertical="center" wrapText="1"/>
    </xf>
    <xf numFmtId="2" fontId="19" fillId="0" borderId="4" xfId="1" applyNumberFormat="1" applyFont="1" applyFill="1" applyBorder="1" applyAlignment="1">
      <alignment horizontal="center" vertical="center" wrapText="1"/>
    </xf>
    <xf numFmtId="2" fontId="19" fillId="0" borderId="3" xfId="1" applyNumberFormat="1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left" vertical="center" wrapText="1"/>
    </xf>
    <xf numFmtId="0" fontId="8" fillId="7" borderId="77" xfId="0" applyFont="1" applyFill="1" applyBorder="1" applyAlignment="1">
      <alignment horizontal="left" vertical="center" wrapText="1"/>
    </xf>
    <xf numFmtId="2" fontId="19" fillId="0" borderId="63" xfId="1" applyNumberFormat="1" applyFont="1" applyFill="1" applyBorder="1" applyAlignment="1">
      <alignment horizontal="center" vertical="center" wrapText="1"/>
    </xf>
    <xf numFmtId="2" fontId="19" fillId="0" borderId="41" xfId="1" applyNumberFormat="1" applyFont="1" applyFill="1" applyBorder="1" applyAlignment="1">
      <alignment horizontal="center" vertical="center" wrapText="1"/>
    </xf>
    <xf numFmtId="2" fontId="19" fillId="0" borderId="40" xfId="1" applyNumberFormat="1" applyFont="1" applyFill="1" applyBorder="1" applyAlignment="1">
      <alignment horizontal="center" vertical="center" wrapText="1"/>
    </xf>
    <xf numFmtId="2" fontId="19" fillId="0" borderId="48" xfId="1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7" borderId="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2" fontId="19" fillId="0" borderId="64" xfId="1" applyNumberFormat="1" applyFont="1" applyFill="1" applyBorder="1" applyAlignment="1">
      <alignment horizontal="center" vertical="center"/>
    </xf>
    <xf numFmtId="2" fontId="19" fillId="0" borderId="0" xfId="1" applyNumberFormat="1" applyFont="1" applyFill="1" applyBorder="1" applyAlignment="1">
      <alignment horizontal="center" vertical="center"/>
    </xf>
    <xf numFmtId="2" fontId="19" fillId="0" borderId="37" xfId="1" applyNumberFormat="1" applyFont="1" applyFill="1" applyBorder="1" applyAlignment="1">
      <alignment horizontal="center" vertical="center"/>
    </xf>
    <xf numFmtId="2" fontId="19" fillId="0" borderId="70" xfId="1" applyNumberFormat="1" applyFont="1" applyFill="1" applyBorder="1" applyAlignment="1">
      <alignment horizontal="center" vertical="center"/>
    </xf>
    <xf numFmtId="2" fontId="19" fillId="0" borderId="6" xfId="1" applyNumberFormat="1" applyFont="1" applyFill="1" applyBorder="1" applyAlignment="1">
      <alignment horizontal="center" vertical="center"/>
    </xf>
    <xf numFmtId="2" fontId="19" fillId="0" borderId="38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vertical="center" wrapText="1"/>
    </xf>
    <xf numFmtId="0" fontId="8" fillId="7" borderId="8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 applyProtection="1">
      <alignment vertical="top" wrapText="1"/>
      <protection locked="0"/>
    </xf>
    <xf numFmtId="0" fontId="8" fillId="2" borderId="38" xfId="0" applyFont="1" applyFill="1" applyBorder="1" applyAlignment="1" applyProtection="1">
      <alignment vertical="top" wrapText="1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2" fontId="8" fillId="4" borderId="69" xfId="0" applyNumberFormat="1" applyFont="1" applyFill="1" applyBorder="1" applyAlignment="1">
      <alignment horizontal="center" vertical="center" wrapText="1"/>
    </xf>
    <xf numFmtId="2" fontId="8" fillId="4" borderId="13" xfId="0" applyNumberFormat="1" applyFont="1" applyFill="1" applyBorder="1" applyAlignment="1">
      <alignment horizontal="center" vertical="center" wrapText="1"/>
    </xf>
    <xf numFmtId="2" fontId="8" fillId="4" borderId="70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49" fontId="8" fillId="2" borderId="6" xfId="1" applyNumberFormat="1" applyFont="1" applyFill="1" applyBorder="1" applyAlignment="1" applyProtection="1">
      <alignment horizontal="left" vertical="top" wrapText="1"/>
      <protection locked="0"/>
    </xf>
    <xf numFmtId="49" fontId="8" fillId="2" borderId="3" xfId="1" applyNumberFormat="1" applyFont="1" applyFill="1" applyBorder="1" applyAlignment="1" applyProtection="1">
      <alignment horizontal="left" vertical="top" wrapText="1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2" fontId="6" fillId="7" borderId="71" xfId="1" applyNumberFormat="1" applyFont="1" applyFill="1" applyBorder="1" applyAlignment="1">
      <alignment horizontal="right" vertical="center"/>
    </xf>
    <xf numFmtId="2" fontId="6" fillId="7" borderId="51" xfId="1" applyNumberFormat="1" applyFont="1" applyFill="1" applyBorder="1" applyAlignment="1">
      <alignment horizontal="right" vertical="center"/>
    </xf>
    <xf numFmtId="1" fontId="6" fillId="7" borderId="51" xfId="1" applyNumberFormat="1" applyFont="1" applyFill="1" applyBorder="1" applyAlignment="1">
      <alignment horizontal="left" vertical="center"/>
    </xf>
    <xf numFmtId="1" fontId="6" fillId="7" borderId="52" xfId="1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horizontal="center" vertical="center" wrapText="1"/>
    </xf>
    <xf numFmtId="14" fontId="6" fillId="7" borderId="6" xfId="0" applyNumberFormat="1" applyFont="1" applyFill="1" applyBorder="1" applyAlignment="1" applyProtection="1">
      <alignment horizontal="center"/>
      <protection locked="0"/>
    </xf>
    <xf numFmtId="14" fontId="6" fillId="7" borderId="3" xfId="0" applyNumberFormat="1" applyFont="1" applyFill="1" applyBorder="1" applyAlignment="1" applyProtection="1">
      <alignment horizontal="center"/>
      <protection locked="0"/>
    </xf>
    <xf numFmtId="0" fontId="6" fillId="7" borderId="6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65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2" borderId="14" xfId="0" applyFont="1" applyFill="1" applyBorder="1" applyAlignment="1">
      <alignment vertical="center" wrapText="1"/>
    </xf>
    <xf numFmtId="0" fontId="8" fillId="2" borderId="62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vertical="top" wrapText="1"/>
    </xf>
    <xf numFmtId="0" fontId="18" fillId="4" borderId="5" xfId="0" applyFont="1" applyFill="1" applyBorder="1" applyAlignment="1">
      <alignment vertical="top" wrapText="1"/>
    </xf>
    <xf numFmtId="0" fontId="18" fillId="4" borderId="32" xfId="0" applyFont="1" applyFill="1" applyBorder="1" applyAlignment="1">
      <alignment vertical="top" wrapText="1"/>
    </xf>
    <xf numFmtId="0" fontId="8" fillId="0" borderId="123" xfId="0" applyFont="1" applyBorder="1" applyAlignment="1">
      <alignment horizontal="left" vertical="center" wrapText="1"/>
    </xf>
    <xf numFmtId="0" fontId="8" fillId="0" borderId="124" xfId="0" applyFont="1" applyBorder="1" applyAlignment="1">
      <alignment horizontal="left" vertical="center" wrapText="1"/>
    </xf>
    <xf numFmtId="0" fontId="8" fillId="0" borderId="127" xfId="0" applyFont="1" applyBorder="1" applyAlignment="1">
      <alignment horizontal="left" vertical="center" wrapText="1"/>
    </xf>
    <xf numFmtId="0" fontId="8" fillId="0" borderId="111" xfId="0" applyFont="1" applyBorder="1" applyAlignment="1">
      <alignment horizontal="left" vertical="center" wrapText="1"/>
    </xf>
    <xf numFmtId="0" fontId="8" fillId="5" borderId="107" xfId="0" applyFont="1" applyFill="1" applyBorder="1" applyAlignment="1">
      <alignment horizontal="center" vertical="center"/>
    </xf>
    <xf numFmtId="0" fontId="8" fillId="5" borderId="109" xfId="0" applyFont="1" applyFill="1" applyBorder="1" applyAlignment="1">
      <alignment horizontal="center" vertical="center"/>
    </xf>
    <xf numFmtId="0" fontId="6" fillId="5" borderId="107" xfId="0" applyFont="1" applyFill="1" applyBorder="1" applyAlignment="1">
      <alignment horizontal="center" vertical="center" wrapText="1"/>
    </xf>
    <xf numFmtId="0" fontId="6" fillId="5" borderId="109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09" xfId="0" applyFont="1" applyBorder="1" applyAlignment="1">
      <alignment vertical="center" wrapText="1"/>
    </xf>
    <xf numFmtId="0" fontId="10" fillId="0" borderId="109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0" fillId="4" borderId="105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4" fillId="4" borderId="17" xfId="0" applyFont="1" applyFill="1" applyBorder="1" applyAlignment="1">
      <alignment horizontal="center" vertical="top" wrapText="1"/>
    </xf>
    <xf numFmtId="0" fontId="14" fillId="4" borderId="46" xfId="0" applyFont="1" applyFill="1" applyBorder="1" applyAlignment="1">
      <alignment horizontal="center" vertical="top" wrapText="1"/>
    </xf>
    <xf numFmtId="0" fontId="6" fillId="5" borderId="63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14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2" fontId="6" fillId="5" borderId="71" xfId="1" applyNumberFormat="1" applyFont="1" applyFill="1" applyBorder="1" applyAlignment="1">
      <alignment horizontal="right" vertical="center"/>
    </xf>
    <xf numFmtId="2" fontId="6" fillId="5" borderId="51" xfId="1" applyNumberFormat="1" applyFont="1" applyFill="1" applyBorder="1" applyAlignment="1">
      <alignment horizontal="right" vertical="center"/>
    </xf>
    <xf numFmtId="1" fontId="6" fillId="5" borderId="51" xfId="1" applyNumberFormat="1" applyFont="1" applyFill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 applyProtection="1">
      <alignment horizontal="left" vertical="top"/>
      <protection locked="0"/>
    </xf>
    <xf numFmtId="0" fontId="6" fillId="5" borderId="7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14" fillId="4" borderId="43" xfId="0" applyFont="1" applyFill="1" applyBorder="1" applyAlignment="1">
      <alignment horizontal="left" vertical="top" wrapText="1"/>
    </xf>
    <xf numFmtId="0" fontId="14" fillId="4" borderId="28" xfId="0" applyFont="1" applyFill="1" applyBorder="1" applyAlignment="1">
      <alignment horizontal="left" vertical="top" wrapText="1"/>
    </xf>
    <xf numFmtId="0" fontId="14" fillId="4" borderId="30" xfId="0" applyFont="1" applyFill="1" applyBorder="1" applyAlignment="1">
      <alignment horizontal="left" vertical="top" wrapText="1"/>
    </xf>
    <xf numFmtId="0" fontId="14" fillId="4" borderId="47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top" wrapText="1"/>
    </xf>
    <xf numFmtId="0" fontId="14" fillId="4" borderId="46" xfId="0" applyFont="1" applyFill="1" applyBorder="1" applyAlignment="1">
      <alignment horizontal="left" vertical="top" wrapText="1"/>
    </xf>
    <xf numFmtId="0" fontId="6" fillId="5" borderId="36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4" borderId="47" xfId="0" applyFont="1" applyFill="1" applyBorder="1" applyAlignment="1">
      <alignment vertical="top" wrapText="1"/>
    </xf>
    <xf numFmtId="0" fontId="14" fillId="4" borderId="17" xfId="0" applyFont="1" applyFill="1" applyBorder="1" applyAlignment="1">
      <alignment vertical="top" wrapText="1"/>
    </xf>
    <xf numFmtId="0" fontId="14" fillId="4" borderId="46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6" fillId="5" borderId="85" xfId="0" applyFont="1" applyFill="1" applyBorder="1" applyAlignment="1">
      <alignment horizontal="left" vertical="top" wrapText="1"/>
    </xf>
    <xf numFmtId="0" fontId="18" fillId="2" borderId="95" xfId="0" applyFont="1" applyFill="1" applyBorder="1" applyAlignment="1" applyProtection="1">
      <alignment horizontal="center" vertical="center" wrapText="1"/>
      <protection locked="0"/>
    </xf>
    <xf numFmtId="0" fontId="18" fillId="2" borderId="99" xfId="0" applyFont="1" applyFill="1" applyBorder="1" applyAlignment="1" applyProtection="1">
      <alignment horizontal="center" vertical="center" wrapText="1"/>
      <protection locked="0"/>
    </xf>
    <xf numFmtId="0" fontId="18" fillId="2" borderId="96" xfId="0" applyFont="1" applyFill="1" applyBorder="1" applyAlignment="1" applyProtection="1">
      <alignment horizontal="center" vertical="center" wrapText="1"/>
      <protection locked="0"/>
    </xf>
    <xf numFmtId="0" fontId="23" fillId="0" borderId="95" xfId="0" applyFont="1" applyBorder="1" applyAlignment="1">
      <alignment vertical="center" wrapText="1"/>
    </xf>
    <xf numFmtId="0" fontId="23" fillId="0" borderId="99" xfId="0" applyFont="1" applyBorder="1" applyAlignment="1">
      <alignment vertical="center" wrapText="1"/>
    </xf>
    <xf numFmtId="0" fontId="23" fillId="0" borderId="102" xfId="0" applyFont="1" applyBorder="1" applyAlignment="1">
      <alignment vertical="center" wrapText="1"/>
    </xf>
    <xf numFmtId="0" fontId="23" fillId="0" borderId="97" xfId="0" applyFont="1" applyBorder="1" applyAlignment="1">
      <alignment vertical="center" wrapText="1"/>
    </xf>
    <xf numFmtId="0" fontId="19" fillId="2" borderId="101" xfId="0" applyFont="1" applyFill="1" applyBorder="1" applyAlignment="1">
      <alignment vertical="center" wrapText="1"/>
    </xf>
    <xf numFmtId="0" fontId="19" fillId="2" borderId="102" xfId="0" applyFont="1" applyFill="1" applyBorder="1" applyAlignment="1">
      <alignment vertical="center" wrapText="1"/>
    </xf>
    <xf numFmtId="0" fontId="19" fillId="2" borderId="97" xfId="0" applyFont="1" applyFill="1" applyBorder="1" applyAlignment="1">
      <alignment vertical="center" wrapText="1"/>
    </xf>
    <xf numFmtId="0" fontId="14" fillId="2" borderId="101" xfId="0" applyFont="1" applyFill="1" applyBorder="1" applyAlignment="1">
      <alignment vertical="center" wrapText="1"/>
    </xf>
    <xf numFmtId="0" fontId="14" fillId="2" borderId="102" xfId="0" applyFont="1" applyFill="1" applyBorder="1" applyAlignment="1">
      <alignment vertical="center" wrapText="1"/>
    </xf>
    <xf numFmtId="0" fontId="14" fillId="2" borderId="97" xfId="0" applyFont="1" applyFill="1" applyBorder="1" applyAlignment="1">
      <alignment vertical="center" wrapText="1"/>
    </xf>
    <xf numFmtId="0" fontId="26" fillId="0" borderId="128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center" vertical="center" wrapText="1"/>
    </xf>
    <xf numFmtId="0" fontId="26" fillId="0" borderId="130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center" vertical="center" wrapText="1"/>
    </xf>
    <xf numFmtId="0" fontId="13" fillId="0" borderId="130" xfId="0" applyFont="1" applyBorder="1" applyAlignment="1">
      <alignment horizontal="center" vertical="center" wrapText="1"/>
    </xf>
    <xf numFmtId="2" fontId="22" fillId="4" borderId="132" xfId="0" applyNumberFormat="1" applyFont="1" applyFill="1" applyBorder="1" applyAlignment="1">
      <alignment horizontal="center" vertical="center" wrapText="1"/>
    </xf>
    <xf numFmtId="2" fontId="22" fillId="4" borderId="134" xfId="0" applyNumberFormat="1" applyFont="1" applyFill="1" applyBorder="1" applyAlignment="1">
      <alignment horizontal="center" vertical="center" wrapText="1"/>
    </xf>
    <xf numFmtId="2" fontId="22" fillId="4" borderId="133" xfId="0" applyNumberFormat="1" applyFont="1" applyFill="1" applyBorder="1" applyAlignment="1">
      <alignment horizontal="center" vertical="center" wrapText="1"/>
    </xf>
    <xf numFmtId="2" fontId="13" fillId="4" borderId="132" xfId="0" applyNumberFormat="1" applyFont="1" applyFill="1" applyBorder="1" applyAlignment="1">
      <alignment horizontal="center" vertical="center" wrapText="1"/>
    </xf>
    <xf numFmtId="2" fontId="13" fillId="4" borderId="134" xfId="0" applyNumberFormat="1" applyFont="1" applyFill="1" applyBorder="1" applyAlignment="1">
      <alignment horizontal="center" vertical="center" wrapText="1"/>
    </xf>
    <xf numFmtId="2" fontId="13" fillId="4" borderId="139" xfId="0" applyNumberFormat="1" applyFont="1" applyFill="1" applyBorder="1" applyAlignment="1">
      <alignment horizontal="center" vertical="center" wrapText="1"/>
    </xf>
    <xf numFmtId="0" fontId="19" fillId="2" borderId="91" xfId="0" applyFont="1" applyFill="1" applyBorder="1" applyAlignment="1">
      <alignment horizontal="center" vertical="center" wrapText="1"/>
    </xf>
    <xf numFmtId="0" fontId="19" fillId="2" borderId="98" xfId="0" applyFont="1" applyFill="1" applyBorder="1" applyAlignment="1">
      <alignment horizontal="center" vertical="center" wrapText="1"/>
    </xf>
    <xf numFmtId="0" fontId="19" fillId="2" borderId="9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2" fontId="13" fillId="0" borderId="136" xfId="0" applyNumberFormat="1" applyFont="1" applyBorder="1" applyAlignment="1">
      <alignment horizontal="center" vertical="center" wrapText="1"/>
    </xf>
    <xf numFmtId="2" fontId="13" fillId="0" borderId="135" xfId="0" applyNumberFormat="1" applyFont="1" applyBorder="1" applyAlignment="1">
      <alignment horizontal="center" vertical="center" wrapText="1"/>
    </xf>
    <xf numFmtId="2" fontId="13" fillId="0" borderId="138" xfId="0" applyNumberFormat="1" applyFont="1" applyBorder="1" applyAlignment="1">
      <alignment horizontal="center" vertical="center" wrapText="1"/>
    </xf>
    <xf numFmtId="0" fontId="13" fillId="2" borderId="93" xfId="0" applyFont="1" applyFill="1" applyBorder="1" applyAlignment="1" applyProtection="1">
      <alignment horizontal="center" vertical="center" wrapText="1"/>
      <protection locked="0"/>
    </xf>
    <xf numFmtId="0" fontId="13" fillId="2" borderId="146" xfId="0" applyFont="1" applyFill="1" applyBorder="1" applyAlignment="1" applyProtection="1">
      <alignment horizontal="center" vertical="center" wrapText="1"/>
      <protection locked="0"/>
    </xf>
    <xf numFmtId="0" fontId="8" fillId="10" borderId="8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 applyProtection="1">
      <alignment horizontal="center" vertical="center" wrapText="1"/>
      <protection locked="0"/>
    </xf>
    <xf numFmtId="0" fontId="13" fillId="0" borderId="147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2" fontId="13" fillId="0" borderId="137" xfId="0" applyNumberFormat="1" applyFont="1" applyBorder="1" applyAlignment="1">
      <alignment horizontal="center" vertical="center" wrapText="1"/>
    </xf>
    <xf numFmtId="0" fontId="13" fillId="2" borderId="144" xfId="0" applyFont="1" applyFill="1" applyBorder="1" applyAlignment="1" applyProtection="1">
      <alignment horizontal="center" vertical="center" wrapText="1"/>
      <protection locked="0"/>
    </xf>
    <xf numFmtId="0" fontId="13" fillId="2" borderId="145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2" fontId="6" fillId="6" borderId="71" xfId="1" applyNumberFormat="1" applyFont="1" applyFill="1" applyBorder="1" applyAlignment="1">
      <alignment horizontal="right" vertical="top"/>
    </xf>
    <xf numFmtId="2" fontId="6" fillId="6" borderId="51" xfId="1" applyNumberFormat="1" applyFont="1" applyFill="1" applyBorder="1" applyAlignment="1">
      <alignment horizontal="right" vertical="top"/>
    </xf>
    <xf numFmtId="1" fontId="6" fillId="6" borderId="51" xfId="1" applyNumberFormat="1" applyFont="1" applyFill="1" applyBorder="1" applyAlignment="1">
      <alignment horizontal="center" vertical="top"/>
    </xf>
    <xf numFmtId="0" fontId="12" fillId="4" borderId="63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14" fontId="6" fillId="6" borderId="6" xfId="0" applyNumberFormat="1" applyFont="1" applyFill="1" applyBorder="1" applyAlignment="1" applyProtection="1">
      <alignment horizontal="center" vertical="center"/>
      <protection locked="0"/>
    </xf>
    <xf numFmtId="14" fontId="6" fillId="6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1" fontId="12" fillId="6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12" fillId="4" borderId="7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12" fillId="4" borderId="79" xfId="0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12" fillId="4" borderId="81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left" vertical="top" wrapText="1"/>
    </xf>
    <xf numFmtId="0" fontId="6" fillId="6" borderId="77" xfId="0" applyFont="1" applyFill="1" applyBorder="1" applyAlignment="1">
      <alignment horizontal="left" vertical="top" wrapText="1"/>
    </xf>
    <xf numFmtId="0" fontId="0" fillId="0" borderId="6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5" xfId="0" applyBorder="1" applyAlignment="1">
      <alignment horizontal="center"/>
    </xf>
    <xf numFmtId="2" fontId="6" fillId="6" borderId="71" xfId="1" applyNumberFormat="1" applyFont="1" applyFill="1" applyBorder="1" applyAlignment="1">
      <alignment horizontal="right" vertical="center"/>
    </xf>
    <xf numFmtId="2" fontId="6" fillId="6" borderId="51" xfId="1" applyNumberFormat="1" applyFont="1" applyFill="1" applyBorder="1" applyAlignment="1">
      <alignment horizontal="right" vertical="center"/>
    </xf>
    <xf numFmtId="1" fontId="6" fillId="6" borderId="51" xfId="1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4" borderId="39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left" vertical="top" wrapText="1"/>
    </xf>
    <xf numFmtId="0" fontId="14" fillId="4" borderId="32" xfId="0" applyFont="1" applyFill="1" applyBorder="1" applyAlignment="1">
      <alignment horizontal="left" vertical="top" wrapText="1"/>
    </xf>
    <xf numFmtId="2" fontId="12" fillId="0" borderId="63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/>
    </xf>
    <xf numFmtId="2" fontId="12" fillId="0" borderId="48" xfId="0" applyNumberFormat="1" applyFont="1" applyBorder="1" applyAlignment="1">
      <alignment horizontal="center" vertical="center"/>
    </xf>
    <xf numFmtId="2" fontId="12" fillId="0" borderId="64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6" fillId="6" borderId="85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38" xfId="0" applyFont="1" applyFill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6" borderId="51" xfId="0" applyFont="1" applyFill="1" applyBorder="1" applyAlignment="1">
      <alignment horizontal="left" vertical="top" wrapText="1"/>
    </xf>
    <xf numFmtId="2" fontId="12" fillId="0" borderId="65" xfId="0" applyNumberFormat="1" applyFont="1" applyBorder="1" applyAlignment="1">
      <alignment horizontal="center" vertical="center"/>
    </xf>
    <xf numFmtId="2" fontId="12" fillId="0" borderId="33" xfId="0" applyNumberFormat="1" applyFont="1" applyBorder="1" applyAlignment="1">
      <alignment horizontal="center" vertical="center"/>
    </xf>
    <xf numFmtId="2" fontId="12" fillId="0" borderId="45" xfId="0" applyNumberFormat="1" applyFont="1" applyBorder="1" applyAlignment="1">
      <alignment horizontal="center" vertical="center"/>
    </xf>
    <xf numFmtId="2" fontId="12" fillId="0" borderId="83" xfId="0" applyNumberFormat="1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center" vertical="center"/>
    </xf>
    <xf numFmtId="2" fontId="12" fillId="0" borderId="84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50515463917525"/>
          <c:y val="0.25182477190351205"/>
          <c:w val="0.41436513058818469"/>
          <c:h val="0.54751952302258511"/>
        </c:manualLayout>
      </c:layout>
      <c:radarChart>
        <c:radarStyle val="filled"/>
        <c:varyColors val="0"/>
        <c:ser>
          <c:idx val="2"/>
          <c:order val="2"/>
          <c:tx>
            <c:strRef>
              <c:f>Synthèse!$G$8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Synthèse!$A$11:$D$15</c:f>
              <c:multiLvlStrCache>
                <c:ptCount val="5"/>
                <c:lvl/>
                <c:lvl/>
                <c:lvl/>
                <c:lvl>
                  <c:pt idx="0">
                    <c:v>1.0 Adopter une posture professionnelle adaptée</c:v>
                  </c:pt>
                  <c:pt idx="1">
                    <c:v>1.1 Accueillir, communiquer avec la personne, sa famille, son entourage</c:v>
                  </c:pt>
                  <c:pt idx="2">
                    <c:v>1.2 Participer à la conception, au suivi, à la mise en œuvre et à l’évaluation du projet individualisé, du projet de vie, en lien avec l’équipe pluriprofessionnelle</c:v>
                  </c:pt>
                  <c:pt idx="3">
                    <c:v>1.3 Concevoir et mettre en œuvre des activités d’acquisition ou de maintien de l’autonomie et de la vie sociale pour une personne ou un groupe</c:v>
                  </c:pt>
                  <c:pt idx="4">
                    <c:v>1.4 Présentation orale du projet et entretien</c:v>
                  </c:pt>
                </c:lvl>
              </c:multiLvlStrCache>
            </c:multiLvlStrRef>
          </c:cat>
          <c:val>
            <c:numRef>
              <c:f>Synthèse!$G$11:$G$15</c:f>
              <c:numCache>
                <c:formatCode>0%</c:formatCode>
                <c:ptCount val="5"/>
                <c:pt idx="0">
                  <c:v>0.26666666666666666</c:v>
                </c:pt>
                <c:pt idx="1">
                  <c:v>0.69999999999999984</c:v>
                </c:pt>
                <c:pt idx="2">
                  <c:v>0.7</c:v>
                </c:pt>
                <c:pt idx="3">
                  <c:v>1</c:v>
                </c:pt>
                <c:pt idx="4">
                  <c:v>0.46666666666666662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1-4EEE-B35F-DE242F91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334240"/>
        <c:axId val="1301581136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Synthèse!$E$8</c15:sqref>
                        </c15:formulaRef>
                      </c:ext>
                    </c:extLst>
                    <c:strCache>
                      <c:ptCount val="1"/>
                      <c:pt idx="0">
                        <c:v>Barême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multiLvlStrRef>
                    <c:extLst>
                      <c:ext uri="{02D57815-91ED-43cb-92C2-25804820EDAC}">
                        <c15:formulaRef>
                          <c15:sqref>Synthèse!$A$11:$D$15</c15:sqref>
                        </c15:formulaRef>
                      </c:ext>
                    </c:extLst>
                    <c:multiLvlStrCache>
                      <c:ptCount val="5"/>
                      <c:lvl/>
                      <c:lvl/>
                      <c:lvl/>
                      <c:lvl>
                        <c:pt idx="0">
                          <c:v>1.0 Adopter une posture professionnelle adaptée</c:v>
                        </c:pt>
                        <c:pt idx="1">
                          <c:v>1.1 Accueillir, communiquer avec la personne, sa famille, son entourage</c:v>
                        </c:pt>
                        <c:pt idx="2">
                          <c:v>1.2 Participer à la conception, au suivi, à la mise en œuvre et à l’évaluation du projet individualisé, du projet de vie, en lien avec l’équipe pluriprofessionnelle</c:v>
                        </c:pt>
                        <c:pt idx="3">
                          <c:v>1.3 Concevoir et mettre en œuvre des activités d’acquisition ou de maintien de l’autonomie et de la vie sociale pour une personne ou un groupe</c:v>
                        </c:pt>
                        <c:pt idx="4">
                          <c:v>1.4 Présentation orale du projet et entretien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Synthèse!$E$11:$E$15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6</c:v>
                      </c:pt>
                      <c:pt idx="1">
                        <c:v>6</c:v>
                      </c:pt>
                      <c:pt idx="2">
                        <c:v>25</c:v>
                      </c:pt>
                      <c:pt idx="3">
                        <c:v>17</c:v>
                      </c:pt>
                      <c:pt idx="4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DE1-4EEE-B35F-DE242F91B96B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Synthèse!$F$8</c15:sqref>
                        </c15:formulaRef>
                      </c:ext>
                    </c:extLst>
                    <c:strCache>
                      <c:ptCount val="1"/>
                      <c:pt idx="0">
                        <c:v>Note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Synthèse!$A$11:$D$15</c15:sqref>
                        </c15:formulaRef>
                      </c:ext>
                    </c:extLst>
                    <c:multiLvlStrCache>
                      <c:ptCount val="5"/>
                      <c:lvl/>
                      <c:lvl/>
                      <c:lvl/>
                      <c:lvl>
                        <c:pt idx="0">
                          <c:v>1.0 Adopter une posture professionnelle adaptée</c:v>
                        </c:pt>
                        <c:pt idx="1">
                          <c:v>1.1 Accueillir, communiquer avec la personne, sa famille, son entourage</c:v>
                        </c:pt>
                        <c:pt idx="2">
                          <c:v>1.2 Participer à la conception, au suivi, à la mise en œuvre et à l’évaluation du projet individualisé, du projet de vie, en lien avec l’équipe pluriprofessionnelle</c:v>
                        </c:pt>
                        <c:pt idx="3">
                          <c:v>1.3 Concevoir et mettre en œuvre des activités d’acquisition ou de maintien de l’autonomie et de la vie sociale pour une personne ou un groupe</c:v>
                        </c:pt>
                        <c:pt idx="4">
                          <c:v>1.4 Présentation orale du projet et entretien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Synthèse!$F$11:$F$15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1.5999999999999999</c:v>
                      </c:pt>
                      <c:pt idx="1">
                        <c:v>4.1999999999999993</c:v>
                      </c:pt>
                      <c:pt idx="2">
                        <c:v>17.5</c:v>
                      </c:pt>
                      <c:pt idx="3">
                        <c:v>17</c:v>
                      </c:pt>
                      <c:pt idx="4">
                        <c:v>2.8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DE1-4EEE-B35F-DE242F91B96B}"/>
                  </c:ext>
                </c:extLst>
              </c15:ser>
            </c15:filteredRadarSeries>
          </c:ext>
        </c:extLst>
      </c:radarChart>
      <c:catAx>
        <c:axId val="6263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1581136"/>
        <c:crosses val="autoZero"/>
        <c:auto val="1"/>
        <c:lblAlgn val="ctr"/>
        <c:lblOffset val="100"/>
        <c:noMultiLvlLbl val="0"/>
      </c:catAx>
      <c:valAx>
        <c:axId val="130158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33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2"/>
          <c:order val="2"/>
          <c:tx>
            <c:strRef>
              <c:f>Synthèse!$G$8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Synthèse!$A$20:$D$25</c:f>
              <c:multiLvlStrCache>
                <c:ptCount val="6"/>
                <c:lvl/>
                <c:lvl/>
                <c:lvl/>
                <c:lvl>
                  <c:pt idx="0">
                    <c:v>2.1 Réaliser les activités liées à l’hygiène, au confort de la personne adulte et à la sécurisation</c:v>
                  </c:pt>
                  <c:pt idx="1">
                    <c:v>2.2 Surveiller l’état de santé de la personne et intervenir en conséquence</c:v>
                  </c:pt>
                  <c:pt idx="2">
                    <c:v>2.3 Assurer l’hygiène de l’environnement proche de la personne et veiller au bon état de fonctionnement du lit, des aides techniques, des dispositifs médicaux dans l’environnement de la personne</c:v>
                  </c:pt>
                  <c:pt idx="3">
                    <c:v>2.4 Distribuer des repas équilibrés conformes aux besoins de la personne (régimes, allergies, texture…), installer la personne et accompagner la prise des repas</c:v>
                  </c:pt>
                  <c:pt idx="4">
                    <c:v>Présentation et interrogation orale : Raisonnement clinique</c:v>
                  </c:pt>
                  <c:pt idx="5">
                    <c:v>Présentation et interrogation orale : Savoirs associés</c:v>
                  </c:pt>
                </c:lvl>
              </c:multiLvlStrCache>
            </c:multiLvlStrRef>
          </c:cat>
          <c:val>
            <c:numRef>
              <c:f>Synthèse!$G$20:$G$25</c:f>
              <c:numCache>
                <c:formatCode>0%</c:formatCode>
                <c:ptCount val="6"/>
                <c:pt idx="0">
                  <c:v>0.1</c:v>
                </c:pt>
                <c:pt idx="1">
                  <c:v>0.35</c:v>
                </c:pt>
                <c:pt idx="2">
                  <c:v>0.1</c:v>
                </c:pt>
                <c:pt idx="3">
                  <c:v>0.35</c:v>
                </c:pt>
                <c:pt idx="4">
                  <c:v>0.52500000000000002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B-40F0-ACA5-C4D16530E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613056"/>
        <c:axId val="1298420960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Synthèse!$E$8</c15:sqref>
                        </c15:formulaRef>
                      </c:ext>
                    </c:extLst>
                    <c:strCache>
                      <c:ptCount val="1"/>
                      <c:pt idx="0">
                        <c:v>Barême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multiLvlStrRef>
                    <c:extLst>
                      <c:ext uri="{02D57815-91ED-43cb-92C2-25804820EDAC}">
                        <c15:formulaRef>
                          <c15:sqref>Synthèse!$A$20:$D$25</c15:sqref>
                        </c15:formulaRef>
                      </c:ext>
                    </c:extLst>
                    <c:multiLvlStrCache>
                      <c:ptCount val="6"/>
                      <c:lvl/>
                      <c:lvl/>
                      <c:lvl/>
                      <c:lvl>
                        <c:pt idx="0">
                          <c:v>2.1 Réaliser les activités liées à l’hygiène, au confort de la personne adulte et à la sécurisation</c:v>
                        </c:pt>
                        <c:pt idx="1">
                          <c:v>2.2 Surveiller l’état de santé de la personne et intervenir en conséquence</c:v>
                        </c:pt>
                        <c:pt idx="2">
                          <c:v>2.3 Assurer l’hygiène de l’environnement proche de la personne et veiller au bon état de fonctionnement du lit, des aides techniques, des dispositifs médicaux dans l’environnement de la personne</c:v>
                        </c:pt>
                        <c:pt idx="3">
                          <c:v>2.4 Distribuer des repas équilibrés conformes aux besoins de la personne (régimes, allergies, texture…), installer la personne et accompagner la prise des repas</c:v>
                        </c:pt>
                        <c:pt idx="4">
                          <c:v>Présentation et interrogation orale : Raisonnement clinique</c:v>
                        </c:pt>
                        <c:pt idx="5">
                          <c:v>Présentation et interrogation orale : Savoirs associés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Synthèse!$E$20:$E$25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11</c:v>
                      </c:pt>
                      <c:pt idx="1">
                        <c:v>11</c:v>
                      </c:pt>
                      <c:pt idx="2">
                        <c:v>8</c:v>
                      </c:pt>
                      <c:pt idx="3">
                        <c:v>10</c:v>
                      </c:pt>
                      <c:pt idx="4">
                        <c:v>20</c:v>
                      </c:pt>
                      <c:pt idx="5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2B-40F0-ACA5-C4D16530E32C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Synthèse!$F$8</c15:sqref>
                        </c15:formulaRef>
                      </c:ext>
                    </c:extLst>
                    <c:strCache>
                      <c:ptCount val="1"/>
                      <c:pt idx="0">
                        <c:v>Note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Synthèse!$A$20:$D$25</c15:sqref>
                        </c15:formulaRef>
                      </c:ext>
                    </c:extLst>
                    <c:multiLvlStrCache>
                      <c:ptCount val="6"/>
                      <c:lvl/>
                      <c:lvl/>
                      <c:lvl/>
                      <c:lvl>
                        <c:pt idx="0">
                          <c:v>2.1 Réaliser les activités liées à l’hygiène, au confort de la personne adulte et à la sécurisation</c:v>
                        </c:pt>
                        <c:pt idx="1">
                          <c:v>2.2 Surveiller l’état de santé de la personne et intervenir en conséquence</c:v>
                        </c:pt>
                        <c:pt idx="2">
                          <c:v>2.3 Assurer l’hygiène de l’environnement proche de la personne et veiller au bon état de fonctionnement du lit, des aides techniques, des dispositifs médicaux dans l’environnement de la personne</c:v>
                        </c:pt>
                        <c:pt idx="3">
                          <c:v>2.4 Distribuer des repas équilibrés conformes aux besoins de la personne (régimes, allergies, texture…), installer la personne et accompagner la prise des repas</c:v>
                        </c:pt>
                        <c:pt idx="4">
                          <c:v>Présentation et interrogation orale : Raisonnement clinique</c:v>
                        </c:pt>
                        <c:pt idx="5">
                          <c:v>Présentation et interrogation orale : Savoirs associés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Synthèse!$F$20:$F$25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1.1000000000000001</c:v>
                      </c:pt>
                      <c:pt idx="1">
                        <c:v>3.8499999999999996</c:v>
                      </c:pt>
                      <c:pt idx="2">
                        <c:v>0.8</c:v>
                      </c:pt>
                      <c:pt idx="3">
                        <c:v>3.5</c:v>
                      </c:pt>
                      <c:pt idx="4">
                        <c:v>10.5</c:v>
                      </c:pt>
                      <c:pt idx="5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B2B-40F0-ACA5-C4D16530E32C}"/>
                  </c:ext>
                </c:extLst>
              </c15:ser>
            </c15:filteredRadarSeries>
          </c:ext>
        </c:extLst>
      </c:radarChart>
      <c:catAx>
        <c:axId val="13206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8420960"/>
        <c:crosses val="autoZero"/>
        <c:auto val="1"/>
        <c:lblAlgn val="ctr"/>
        <c:lblOffset val="100"/>
        <c:noMultiLvlLbl val="0"/>
      </c:catAx>
      <c:valAx>
        <c:axId val="129842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061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11698780632982"/>
          <c:y val="0.40654131598062865"/>
          <c:w val="0.34060880397564519"/>
          <c:h val="0.6072392251873493"/>
        </c:manualLayout>
      </c:layout>
      <c:radarChart>
        <c:radarStyle val="filled"/>
        <c:varyColors val="0"/>
        <c:ser>
          <c:idx val="2"/>
          <c:order val="2"/>
          <c:tx>
            <c:strRef>
              <c:f>Synthèse!$G$8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(Synthèse!$A$29:$A$32,Synthèse!$G$29:$G$32)</c:f>
              <c:multiLvlStrCache>
                <c:ptCount val="4"/>
                <c:lvl>
                  <c:pt idx="0">
                    <c:v>10%</c:v>
                  </c:pt>
                  <c:pt idx="1">
                    <c:v>35%</c:v>
                  </c:pt>
                  <c:pt idx="2">
                    <c:v>35%</c:v>
                  </c:pt>
                  <c:pt idx="3">
                    <c:v>70%</c:v>
                  </c:pt>
                </c:lvl>
                <c:lvl>
                  <c:pt idx="0">
                    <c:v>3.1 Gérer ses activités en inter agissant avec l’équipe pluriprofessionnelle dans une posture professionnelle adaptée</c:v>
                  </c:pt>
                  <c:pt idx="1">
                    <c:v>3.2 Traiter et transmettre des informations en intégrant les différents outils numériques</c:v>
                  </c:pt>
                  <c:pt idx="2">
                    <c:v>3.3 Participer à la démarche qualité et à la prévention des risques professionnels</c:v>
                  </c:pt>
                  <c:pt idx="3">
                    <c:v>3. 5 Participer à l’accueil, à l’encadrement et à la formation de stagiaires, à l’accueil des nouveaux agents, des bénévoles</c:v>
                  </c:pt>
                </c:lvl>
              </c:multiLvlStrCache>
            </c:multiLvlStrRef>
          </c:cat>
          <c:val>
            <c:numRef>
              <c:f>Synthèse!$G$29:$G$32</c:f>
              <c:numCache>
                <c:formatCode>0%</c:formatCode>
                <c:ptCount val="4"/>
                <c:pt idx="0">
                  <c:v>0.1</c:v>
                </c:pt>
                <c:pt idx="1">
                  <c:v>0.35</c:v>
                </c:pt>
                <c:pt idx="2">
                  <c:v>0.35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5-43D5-8CA1-F4177AF2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823968"/>
        <c:axId val="1301578160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Synthèse!$E$8</c15:sqref>
                        </c15:formulaRef>
                      </c:ext>
                    </c:extLst>
                    <c:strCache>
                      <c:ptCount val="1"/>
                      <c:pt idx="0">
                        <c:v>Barême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multiLvlStrRef>
                    <c:extLst>
                      <c:ext uri="{02D57815-91ED-43cb-92C2-25804820EDAC}">
                        <c15:formulaRef>
                          <c15:sqref>(Synthèse!$A$29:$A$32,Synthèse!$G$29:$G$32)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10%</c:v>
                        </c:pt>
                        <c:pt idx="1">
                          <c:v>35%</c:v>
                        </c:pt>
                        <c:pt idx="2">
                          <c:v>35%</c:v>
                        </c:pt>
                        <c:pt idx="3">
                          <c:v>70%</c:v>
                        </c:pt>
                      </c:lvl>
                      <c:lvl>
                        <c:pt idx="0">
                          <c:v>3.1 Gérer ses activités en inter agissant avec l’équipe pluriprofessionnelle dans une posture professionnelle adaptée</c:v>
                        </c:pt>
                        <c:pt idx="1">
                          <c:v>3.2 Traiter et transmettre des informations en intégrant les différents outils numériques</c:v>
                        </c:pt>
                        <c:pt idx="2">
                          <c:v>3.3 Participer à la démarche qualité et à la prévention des risques professionnels</c:v>
                        </c:pt>
                        <c:pt idx="3">
                          <c:v>3. 5 Participer à l’accueil, à l’encadrement et à la formation de stagiaires, à l’accueil des nouveaux agents, des bénévoles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Synthèse!$E$29:$E$32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7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05-43D5-8CA1-F4177AF230AA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Synthèse!$F$8</c15:sqref>
                        </c15:formulaRef>
                      </c:ext>
                    </c:extLst>
                    <c:strCache>
                      <c:ptCount val="1"/>
                      <c:pt idx="0">
                        <c:v>Note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(Synthèse!$A$29:$A$32,Synthèse!$G$29:$G$32)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10%</c:v>
                        </c:pt>
                        <c:pt idx="1">
                          <c:v>35%</c:v>
                        </c:pt>
                        <c:pt idx="2">
                          <c:v>35%</c:v>
                        </c:pt>
                        <c:pt idx="3">
                          <c:v>70%</c:v>
                        </c:pt>
                      </c:lvl>
                      <c:lvl>
                        <c:pt idx="0">
                          <c:v>3.1 Gérer ses activités en inter agissant avec l’équipe pluriprofessionnelle dans une posture professionnelle adaptée</c:v>
                        </c:pt>
                        <c:pt idx="1">
                          <c:v>3.2 Traiter et transmettre des informations en intégrant les différents outils numériques</c:v>
                        </c:pt>
                        <c:pt idx="2">
                          <c:v>3.3 Participer à la démarche qualité et à la prévention des risques professionnels</c:v>
                        </c:pt>
                        <c:pt idx="3">
                          <c:v>3. 5 Participer à l’accueil, à l’encadrement et à la formation de stagiaires, à l’accueil des nouveaux agents, des bénévoles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Synthèse!$F$29:$F$32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0.70000000000000007</c:v>
                      </c:pt>
                      <c:pt idx="1">
                        <c:v>6.6499999999999995</c:v>
                      </c:pt>
                      <c:pt idx="2">
                        <c:v>3.5</c:v>
                      </c:pt>
                      <c:pt idx="3">
                        <c:v>2.8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E05-43D5-8CA1-F4177AF230AA}"/>
                  </c:ext>
                </c:extLst>
              </c15:ser>
            </c15:filteredRadarSeries>
          </c:ext>
        </c:extLst>
      </c:radarChart>
      <c:catAx>
        <c:axId val="11818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1578160"/>
        <c:crosses val="autoZero"/>
        <c:auto val="1"/>
        <c:lblAlgn val="ctr"/>
        <c:lblOffset val="100"/>
        <c:noMultiLvlLbl val="0"/>
      </c:catAx>
      <c:valAx>
        <c:axId val="130157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18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9601999408771"/>
          <c:y val="0.28469041312725685"/>
          <c:w val="0.32277505490385133"/>
          <c:h val="0.56994514199238611"/>
        </c:manualLayout>
      </c:layout>
      <c:radarChart>
        <c:radarStyle val="filled"/>
        <c:varyColors val="0"/>
        <c:ser>
          <c:idx val="2"/>
          <c:order val="2"/>
          <c:tx>
            <c:strRef>
              <c:f>Synthèse!$G$8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(Synthèse!$A$37:$A$40,Synthèse!$G$37:$G$40)</c:f>
              <c:multiLvlStrCache>
                <c:ptCount val="4"/>
                <c:lvl>
                  <c:pt idx="0">
                    <c:v>35%</c:v>
                  </c:pt>
                  <c:pt idx="1">
                    <c:v>70%</c:v>
                  </c:pt>
                  <c:pt idx="2">
                    <c:v>47%</c:v>
                  </c:pt>
                  <c:pt idx="3">
                    <c:v>67%</c:v>
                  </c:pt>
                </c:lvl>
                <c:lvl>
                  <c:pt idx="0">
                    <c:v>3.3 Participer à la démarche qualité et à la prévention des risques professionnels</c:v>
                  </c:pt>
                  <c:pt idx="1">
                    <c:v>3.4 Coordonner et conduire une équipe de bio nettoyage</c:v>
                  </c:pt>
                  <c:pt idx="2">
                    <c:v>Conformité du dossier</c:v>
                  </c:pt>
                  <c:pt idx="3">
                    <c:v>Evaluation des savoirs associés</c:v>
                  </c:pt>
                </c:lvl>
              </c:multiLvlStrCache>
            </c:multiLvlStrRef>
          </c:cat>
          <c:val>
            <c:numRef>
              <c:f>Synthèse!$G$37:$G$40</c:f>
              <c:numCache>
                <c:formatCode>0%</c:formatCode>
                <c:ptCount val="4"/>
                <c:pt idx="0">
                  <c:v>0.35</c:v>
                </c:pt>
                <c:pt idx="1">
                  <c:v>0.7</c:v>
                </c:pt>
                <c:pt idx="2">
                  <c:v>0.46666666666666662</c:v>
                </c:pt>
                <c:pt idx="3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D3-4A85-9F62-287F52841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881776"/>
        <c:axId val="133356318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Synthèse!$E$8</c15:sqref>
                        </c15:formulaRef>
                      </c:ext>
                    </c:extLst>
                    <c:strCache>
                      <c:ptCount val="1"/>
                      <c:pt idx="0">
                        <c:v>Barême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multiLvlStrRef>
                    <c:extLst>
                      <c:ext uri="{02D57815-91ED-43cb-92C2-25804820EDAC}">
                        <c15:formulaRef>
                          <c15:sqref>(Synthèse!$A$37:$A$40,Synthèse!$G$37:$G$40)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35%</c:v>
                        </c:pt>
                        <c:pt idx="1">
                          <c:v>70%</c:v>
                        </c:pt>
                        <c:pt idx="2">
                          <c:v>47%</c:v>
                        </c:pt>
                        <c:pt idx="3">
                          <c:v>67%</c:v>
                        </c:pt>
                      </c:lvl>
                      <c:lvl>
                        <c:pt idx="0">
                          <c:v>3.3 Participer à la démarche qualité et à la prévention des risques professionnels</c:v>
                        </c:pt>
                        <c:pt idx="1">
                          <c:v>3.4 Coordonner et conduire une équipe de bio nettoyage</c:v>
                        </c:pt>
                        <c:pt idx="2">
                          <c:v>Conformité du dossier</c:v>
                        </c:pt>
                        <c:pt idx="3">
                          <c:v>Evaluation des savoirs associés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Synthèse!$E$37:$E$40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11</c:v>
                      </c:pt>
                      <c:pt idx="1">
                        <c:v>11</c:v>
                      </c:pt>
                      <c:pt idx="2">
                        <c:v>3</c:v>
                      </c:pt>
                      <c:pt idx="3">
                        <c:v>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4D3-4A85-9F62-287F5284174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Synthèse!$F$8</c15:sqref>
                        </c15:formulaRef>
                      </c:ext>
                    </c:extLst>
                    <c:strCache>
                      <c:ptCount val="1"/>
                      <c:pt idx="0">
                        <c:v>Note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(Synthèse!$A$37:$A$40,Synthèse!$G$37:$G$40)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35%</c:v>
                        </c:pt>
                        <c:pt idx="1">
                          <c:v>70%</c:v>
                        </c:pt>
                        <c:pt idx="2">
                          <c:v>47%</c:v>
                        </c:pt>
                        <c:pt idx="3">
                          <c:v>67%</c:v>
                        </c:pt>
                      </c:lvl>
                      <c:lvl>
                        <c:pt idx="0">
                          <c:v>3.3 Participer à la démarche qualité et à la prévention des risques professionnels</c:v>
                        </c:pt>
                        <c:pt idx="1">
                          <c:v>3.4 Coordonner et conduire une équipe de bio nettoyage</c:v>
                        </c:pt>
                        <c:pt idx="2">
                          <c:v>Conformité du dossier</c:v>
                        </c:pt>
                        <c:pt idx="3">
                          <c:v>Evaluation des savoirs associés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Synthèse!$F$37:$F$40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3.8499999999999996</c:v>
                      </c:pt>
                      <c:pt idx="1">
                        <c:v>7.6999999999999993</c:v>
                      </c:pt>
                      <c:pt idx="2">
                        <c:v>1.4</c:v>
                      </c:pt>
                      <c:pt idx="3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4D3-4A85-9F62-287F52841749}"/>
                  </c:ext>
                </c:extLst>
              </c15:ser>
            </c15:filteredRadarSeries>
          </c:ext>
        </c:extLst>
      </c:radarChart>
      <c:catAx>
        <c:axId val="131888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33563184"/>
        <c:crosses val="autoZero"/>
        <c:auto val="1"/>
        <c:lblAlgn val="ctr"/>
        <c:lblOffset val="100"/>
        <c:noMultiLvlLbl val="0"/>
      </c:catAx>
      <c:valAx>
        <c:axId val="133356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888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10</xdr:row>
      <xdr:rowOff>33336</xdr:rowOff>
    </xdr:from>
    <xdr:to>
      <xdr:col>9</xdr:col>
      <xdr:colOff>987425</xdr:colOff>
      <xdr:row>16</xdr:row>
      <xdr:rowOff>623887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4B43DC8-A678-6604-C837-9DDF322C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</xdr:colOff>
      <xdr:row>19</xdr:row>
      <xdr:rowOff>60960</xdr:rowOff>
    </xdr:from>
    <xdr:to>
      <xdr:col>9</xdr:col>
      <xdr:colOff>998220</xdr:colOff>
      <xdr:row>25</xdr:row>
      <xdr:rowOff>175260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025D901-D6A0-2C4B-5FFF-FAB4F8DD8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</xdr:colOff>
      <xdr:row>28</xdr:row>
      <xdr:rowOff>7937</xdr:rowOff>
    </xdr:from>
    <xdr:to>
      <xdr:col>9</xdr:col>
      <xdr:colOff>949325</xdr:colOff>
      <xdr:row>33</xdr:row>
      <xdr:rowOff>881063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A3C06CE-DD9B-A7DC-5157-BF7F83538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39687</xdr:colOff>
      <xdr:row>36</xdr:row>
      <xdr:rowOff>7938</xdr:rowOff>
    </xdr:from>
    <xdr:to>
      <xdr:col>9</xdr:col>
      <xdr:colOff>979170</xdr:colOff>
      <xdr:row>40</xdr:row>
      <xdr:rowOff>468312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F6AF1CE-2165-3377-C6D2-D6294B426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F439-CCC5-46DA-924C-A18F4B8663A3}">
  <sheetPr>
    <pageSetUpPr fitToPage="1"/>
  </sheetPr>
  <dimension ref="A1:L42"/>
  <sheetViews>
    <sheetView topLeftCell="A20" zoomScale="120" zoomScaleNormal="120" workbookViewId="0">
      <selection activeCell="H1" sqref="H1"/>
    </sheetView>
  </sheetViews>
  <sheetFormatPr defaultColWidth="11.42578125" defaultRowHeight="15"/>
  <cols>
    <col min="1" max="1" width="25.7109375" customWidth="1"/>
    <col min="2" max="2" width="19.7109375" customWidth="1"/>
    <col min="3" max="3" width="43.7109375" customWidth="1"/>
    <col min="4" max="4" width="2.7109375" customWidth="1"/>
    <col min="5" max="6" width="8.7109375" customWidth="1"/>
    <col min="7" max="7" width="7.7109375" customWidth="1"/>
    <col min="8" max="10" width="14.7109375" customWidth="1"/>
    <col min="11" max="11" width="5.7109375" customWidth="1"/>
  </cols>
  <sheetData>
    <row r="1" spans="1:12" ht="15" customHeight="1">
      <c r="A1" s="367" t="s">
        <v>0</v>
      </c>
      <c r="B1" s="368"/>
      <c r="C1" s="113" t="s">
        <v>1</v>
      </c>
      <c r="D1" s="114"/>
      <c r="E1" s="357" t="s">
        <v>2</v>
      </c>
      <c r="F1" s="358"/>
      <c r="G1" s="358"/>
      <c r="H1" s="332">
        <v>2025</v>
      </c>
      <c r="I1" s="378"/>
      <c r="J1" s="379"/>
    </row>
    <row r="2" spans="1:12" ht="15" customHeight="1">
      <c r="A2" s="353" t="s">
        <v>3</v>
      </c>
      <c r="B2" s="354"/>
      <c r="C2" s="354"/>
      <c r="D2" s="115"/>
      <c r="E2" s="348" t="s">
        <v>4</v>
      </c>
      <c r="F2" s="349"/>
      <c r="G2" s="349"/>
      <c r="H2" s="349"/>
      <c r="I2" s="349"/>
      <c r="J2" s="350"/>
    </row>
    <row r="3" spans="1:12" ht="15" customHeight="1">
      <c r="A3" s="344" t="s">
        <v>5</v>
      </c>
      <c r="B3" s="345"/>
      <c r="C3" s="345"/>
      <c r="D3" s="116"/>
      <c r="E3" s="117" t="s">
        <v>6</v>
      </c>
      <c r="F3" s="369" t="s">
        <v>7</v>
      </c>
      <c r="G3" s="369"/>
      <c r="H3" s="369"/>
      <c r="I3" s="369"/>
      <c r="J3" s="370"/>
    </row>
    <row r="4" spans="1:12" ht="15" customHeight="1" thickBot="1">
      <c r="A4" s="346"/>
      <c r="B4" s="347"/>
      <c r="C4" s="347"/>
      <c r="D4" s="118"/>
      <c r="E4" s="117" t="s">
        <v>8</v>
      </c>
      <c r="F4" s="371" t="s">
        <v>9</v>
      </c>
      <c r="G4" s="371"/>
      <c r="H4" s="371"/>
      <c r="I4" s="371"/>
      <c r="J4" s="372"/>
    </row>
    <row r="5" spans="1:12" ht="4.9000000000000004" customHeight="1" thickBot="1">
      <c r="A5" s="119"/>
      <c r="B5" s="119"/>
      <c r="C5" s="119"/>
      <c r="D5" s="120"/>
      <c r="E5" s="121"/>
      <c r="F5" s="121"/>
      <c r="G5" s="121"/>
      <c r="H5" s="121"/>
      <c r="I5" s="121"/>
      <c r="J5" s="121"/>
    </row>
    <row r="6" spans="1:12" ht="15.75" thickBot="1">
      <c r="A6" s="126" t="s">
        <v>10</v>
      </c>
      <c r="B6" s="351" t="s">
        <v>11</v>
      </c>
      <c r="C6" s="351"/>
      <c r="D6" s="351"/>
      <c r="E6" s="351"/>
      <c r="F6" s="351"/>
      <c r="G6" s="351"/>
      <c r="H6" s="351"/>
      <c r="I6" s="351"/>
      <c r="J6" s="352"/>
    </row>
    <row r="7" spans="1:12" ht="4.9000000000000004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2" ht="15.75" thickBot="1">
      <c r="A8" s="122"/>
      <c r="B8" s="123"/>
      <c r="C8" s="123"/>
      <c r="D8" s="123"/>
      <c r="E8" s="124" t="s">
        <v>12</v>
      </c>
      <c r="F8" s="124" t="s">
        <v>13</v>
      </c>
      <c r="G8" s="124" t="s">
        <v>14</v>
      </c>
      <c r="H8" s="123"/>
      <c r="I8" s="123"/>
      <c r="J8" s="125"/>
    </row>
    <row r="9" spans="1:12" ht="4.9000000000000004" customHeight="1" thickBot="1">
      <c r="I9" s="14"/>
      <c r="J9" s="14"/>
    </row>
    <row r="10" spans="1:12">
      <c r="A10" s="361" t="str">
        <f>'E31'!A4:B4&amp; "-"&amp;'E31'!A5:B5</f>
        <v>Sous-épreuve E31 - Unité 31 - BLOC 1-Accompagnement de la personne dans une approche globale et individualisée</v>
      </c>
      <c r="B10" s="362"/>
      <c r="C10" s="362"/>
      <c r="D10" s="362"/>
      <c r="E10" s="362"/>
      <c r="F10" s="362"/>
      <c r="G10" s="362"/>
      <c r="H10" s="362"/>
      <c r="I10" s="362"/>
      <c r="J10" s="363"/>
    </row>
    <row r="11" spans="1:12" ht="19.899999999999999" customHeight="1">
      <c r="A11" s="359" t="s">
        <v>15</v>
      </c>
      <c r="B11" s="360"/>
      <c r="C11" s="360"/>
      <c r="D11" s="360"/>
      <c r="E11" s="174">
        <f>'E31'!C14+'E31'!J14</f>
        <v>6</v>
      </c>
      <c r="F11" s="174">
        <f>'E31'!D14+'E31'!K14</f>
        <v>1.5999999999999999</v>
      </c>
      <c r="G11" s="127">
        <f t="shared" ref="G11:G17" si="0">F11/E11</f>
        <v>0.26666666666666666</v>
      </c>
      <c r="J11" s="1"/>
      <c r="K11" s="11"/>
      <c r="L11" s="11"/>
    </row>
    <row r="12" spans="1:12" ht="19.899999999999999" customHeight="1">
      <c r="A12" s="342" t="s">
        <v>16</v>
      </c>
      <c r="B12" s="343"/>
      <c r="C12" s="343"/>
      <c r="D12" s="343"/>
      <c r="E12" s="175">
        <f>'E31'!C27+'E31'!J27</f>
        <v>6</v>
      </c>
      <c r="F12" s="175">
        <f>'E31'!D27+'E31'!K27</f>
        <v>4.1999999999999993</v>
      </c>
      <c r="G12" s="127">
        <f t="shared" si="0"/>
        <v>0.69999999999999984</v>
      </c>
      <c r="J12" s="1"/>
      <c r="K12" s="12"/>
      <c r="L12" s="12"/>
    </row>
    <row r="13" spans="1:12" ht="30" customHeight="1">
      <c r="A13" s="342" t="s">
        <v>17</v>
      </c>
      <c r="B13" s="343"/>
      <c r="C13" s="343"/>
      <c r="D13" s="343"/>
      <c r="E13" s="175">
        <f>'E31'!C51+'E31'!J51</f>
        <v>25</v>
      </c>
      <c r="F13" s="175">
        <f>'E31'!D51+'E31'!K51</f>
        <v>17.5</v>
      </c>
      <c r="G13" s="127">
        <f t="shared" si="0"/>
        <v>0.7</v>
      </c>
      <c r="J13" s="1"/>
      <c r="K13" s="12"/>
      <c r="L13" s="12"/>
    </row>
    <row r="14" spans="1:12" ht="30" customHeight="1">
      <c r="A14" s="342" t="s">
        <v>18</v>
      </c>
      <c r="B14" s="343"/>
      <c r="C14" s="343"/>
      <c r="D14" s="343"/>
      <c r="E14" s="175">
        <f>'E31'!C80+'E31'!J80</f>
        <v>17</v>
      </c>
      <c r="F14" s="175">
        <f>'E31'!D80+'E31'!K80</f>
        <v>17</v>
      </c>
      <c r="G14" s="127">
        <f t="shared" si="0"/>
        <v>1</v>
      </c>
      <c r="J14" s="1"/>
      <c r="K14" s="12"/>
      <c r="L14" s="12"/>
    </row>
    <row r="15" spans="1:12" ht="19.899999999999999" customHeight="1">
      <c r="A15" s="342" t="s">
        <v>19</v>
      </c>
      <c r="B15" s="343"/>
      <c r="C15" s="343"/>
      <c r="D15" s="343"/>
      <c r="E15" s="175">
        <f>'E31'!C96+'E31'!J96</f>
        <v>6</v>
      </c>
      <c r="F15" s="175">
        <f>'E31'!D96+'E31'!K96</f>
        <v>2.8</v>
      </c>
      <c r="G15" s="127">
        <f t="shared" si="0"/>
        <v>0.46666666666666662</v>
      </c>
      <c r="J15" s="1"/>
      <c r="K15" s="12"/>
      <c r="L15" s="12"/>
    </row>
    <row r="16" spans="1:12" ht="19.899999999999999" customHeight="1" thickBot="1">
      <c r="A16" s="342" t="s">
        <v>20</v>
      </c>
      <c r="B16" s="343"/>
      <c r="C16" s="343"/>
      <c r="D16" s="343"/>
      <c r="E16" s="128">
        <f>'E31'!C106</f>
        <v>20</v>
      </c>
      <c r="F16" s="128">
        <f>'E31'!D106</f>
        <v>13.15</v>
      </c>
      <c r="G16" s="127">
        <f t="shared" si="0"/>
        <v>0.65749999999999997</v>
      </c>
      <c r="J16" s="1"/>
    </row>
    <row r="17" spans="1:10" ht="54" customHeight="1" thickTop="1" thickBot="1">
      <c r="A17" s="380" t="s">
        <v>21</v>
      </c>
      <c r="B17" s="381"/>
      <c r="C17" s="381"/>
      <c r="D17" s="381"/>
      <c r="E17" s="129">
        <f>'E31'!C107</f>
        <v>80</v>
      </c>
      <c r="F17" s="129">
        <f>'E31'!D107</f>
        <v>56.25</v>
      </c>
      <c r="G17" s="130">
        <f t="shared" si="0"/>
        <v>0.703125</v>
      </c>
      <c r="H17" s="3"/>
      <c r="I17" s="3"/>
      <c r="J17" s="2"/>
    </row>
    <row r="18" spans="1:10" ht="4.5" customHeight="1" thickBot="1">
      <c r="A18" s="15"/>
      <c r="B18" s="15"/>
      <c r="C18" s="15"/>
      <c r="D18" s="15"/>
      <c r="E18" s="15"/>
      <c r="F18" s="15"/>
      <c r="G18" s="15"/>
      <c r="H18" s="15"/>
      <c r="I18" s="13"/>
      <c r="J18" s="13"/>
    </row>
    <row r="19" spans="1:10">
      <c r="A19" s="364" t="str">
        <f>'E32'!A4:B4&amp;" - "&amp;'E32'!A5:B5</f>
        <v>Sous-épreuve E32 - U32 - BLOC 2   - Soins d’hygiène, de confort et de sécurité</v>
      </c>
      <c r="B19" s="365"/>
      <c r="C19" s="365"/>
      <c r="D19" s="365"/>
      <c r="E19" s="365"/>
      <c r="F19" s="365"/>
      <c r="G19" s="365"/>
      <c r="H19" s="365"/>
      <c r="I19" s="365"/>
      <c r="J19" s="366"/>
    </row>
    <row r="20" spans="1:10" ht="30" customHeight="1">
      <c r="A20" s="355" t="s">
        <v>22</v>
      </c>
      <c r="B20" s="356"/>
      <c r="C20" s="356"/>
      <c r="D20" s="356"/>
      <c r="E20" s="131">
        <f>'E32'!C14</f>
        <v>11</v>
      </c>
      <c r="F20" s="131">
        <f>'E32'!D14</f>
        <v>1.1000000000000001</v>
      </c>
      <c r="G20" s="127">
        <f t="shared" ref="G20:G26" si="1">F20/E20</f>
        <v>0.1</v>
      </c>
      <c r="J20" s="1"/>
    </row>
    <row r="21" spans="1:10" ht="30" customHeight="1">
      <c r="A21" s="355" t="s">
        <v>23</v>
      </c>
      <c r="B21" s="356"/>
      <c r="C21" s="356"/>
      <c r="D21" s="356"/>
      <c r="E21" s="131">
        <f>'E32'!C80</f>
        <v>11</v>
      </c>
      <c r="F21" s="131">
        <f>'E32'!D80</f>
        <v>3.8499999999999996</v>
      </c>
      <c r="G21" s="127">
        <f t="shared" si="1"/>
        <v>0.35</v>
      </c>
      <c r="J21" s="1"/>
    </row>
    <row r="22" spans="1:10" ht="30" customHeight="1">
      <c r="A22" s="355" t="s">
        <v>24</v>
      </c>
      <c r="B22" s="356"/>
      <c r="C22" s="356"/>
      <c r="D22" s="356"/>
      <c r="E22" s="131">
        <f>'E32'!C105</f>
        <v>8</v>
      </c>
      <c r="F22" s="131">
        <f>'E32'!D105</f>
        <v>0.8</v>
      </c>
      <c r="G22" s="127">
        <f t="shared" si="1"/>
        <v>0.1</v>
      </c>
      <c r="J22" s="1"/>
    </row>
    <row r="23" spans="1:10" ht="30" customHeight="1">
      <c r="A23" s="355" t="s">
        <v>25</v>
      </c>
      <c r="B23" s="356"/>
      <c r="C23" s="356"/>
      <c r="D23" s="356"/>
      <c r="E23" s="131">
        <f>'E32'!C127</f>
        <v>10</v>
      </c>
      <c r="F23" s="131">
        <f>'E32'!D127</f>
        <v>3.5</v>
      </c>
      <c r="G23" s="127">
        <f t="shared" si="1"/>
        <v>0.35</v>
      </c>
      <c r="J23" s="1"/>
    </row>
    <row r="24" spans="1:10" ht="30" customHeight="1">
      <c r="A24" s="355" t="s">
        <v>26</v>
      </c>
      <c r="B24" s="356"/>
      <c r="C24" s="356"/>
      <c r="D24" s="356"/>
      <c r="E24" s="128">
        <f>'E32'!C153</f>
        <v>20</v>
      </c>
      <c r="F24" s="128">
        <f>'E32'!D153</f>
        <v>10.5</v>
      </c>
      <c r="G24" s="127">
        <f t="shared" si="1"/>
        <v>0.52500000000000002</v>
      </c>
      <c r="J24" s="1"/>
    </row>
    <row r="25" spans="1:10" ht="30" customHeight="1" thickBot="1">
      <c r="A25" s="355" t="s">
        <v>27</v>
      </c>
      <c r="B25" s="356"/>
      <c r="C25" s="356"/>
      <c r="D25" s="356"/>
      <c r="E25" s="128">
        <f>'E32'!C154</f>
        <v>20</v>
      </c>
      <c r="F25" s="128">
        <f>'E32'!D154</f>
        <v>14</v>
      </c>
      <c r="G25" s="127">
        <f t="shared" si="1"/>
        <v>0.7</v>
      </c>
      <c r="J25" s="1"/>
    </row>
    <row r="26" spans="1:10" ht="16.5" thickTop="1" thickBot="1">
      <c r="A26" s="382" t="s">
        <v>28</v>
      </c>
      <c r="B26" s="383"/>
      <c r="C26" s="383"/>
      <c r="D26" s="383"/>
      <c r="E26" s="129">
        <f>'E32'!C155</f>
        <v>80</v>
      </c>
      <c r="F26" s="129">
        <f>'E32'!D155</f>
        <v>33.75</v>
      </c>
      <c r="G26" s="130">
        <f t="shared" si="1"/>
        <v>0.421875</v>
      </c>
      <c r="H26" s="3"/>
      <c r="I26" s="3"/>
      <c r="J26" s="2"/>
    </row>
    <row r="27" spans="1:10" ht="4.9000000000000004" customHeight="1" thickBot="1">
      <c r="A27" s="15"/>
      <c r="B27" s="15"/>
      <c r="C27" s="15"/>
      <c r="D27" s="15"/>
      <c r="E27" s="15"/>
      <c r="F27" s="15"/>
      <c r="G27" s="15"/>
      <c r="H27" s="15"/>
      <c r="I27" s="13"/>
      <c r="J27" s="13"/>
    </row>
    <row r="28" spans="1:10">
      <c r="A28" s="339" t="str">
        <f>' E33-1 PFMP'!A4:B4&amp;" - " &amp;' E33-1 PFMP'!A5:B5</f>
        <v>Sous-épreuve E33 - Unité 33 - Bloc 3  - Travail et communication en équipe pluriprofessionnelle</v>
      </c>
      <c r="B28" s="340"/>
      <c r="C28" s="340"/>
      <c r="D28" s="340"/>
      <c r="E28" s="340"/>
      <c r="F28" s="340"/>
      <c r="G28" s="340"/>
      <c r="H28" s="340"/>
      <c r="I28" s="340"/>
      <c r="J28" s="341"/>
    </row>
    <row r="29" spans="1:10" ht="30" customHeight="1">
      <c r="A29" s="355" t="s">
        <v>29</v>
      </c>
      <c r="B29" s="356"/>
      <c r="C29" s="356"/>
      <c r="D29" s="356"/>
      <c r="E29" s="131">
        <f>' E33-1 PFMP'!C15</f>
        <v>7</v>
      </c>
      <c r="F29" s="131">
        <f>' E33-1 PFMP'!D15</f>
        <v>0.70000000000000007</v>
      </c>
      <c r="G29" s="127">
        <f>F29/E29</f>
        <v>0.1</v>
      </c>
      <c r="J29" s="1"/>
    </row>
    <row r="30" spans="1:10" ht="30" customHeight="1">
      <c r="A30" s="355" t="s">
        <v>30</v>
      </c>
      <c r="B30" s="356"/>
      <c r="C30" s="356"/>
      <c r="D30" s="356"/>
      <c r="E30" s="131">
        <f>' E33-1 PFMP'!C25</f>
        <v>19</v>
      </c>
      <c r="F30" s="131">
        <f>' E33-1 PFMP'!D25</f>
        <v>6.6499999999999995</v>
      </c>
      <c r="G30" s="127">
        <f>F30/E30</f>
        <v>0.35</v>
      </c>
      <c r="J30" s="1"/>
    </row>
    <row r="31" spans="1:10" ht="30" customHeight="1">
      <c r="A31" s="355" t="s">
        <v>31</v>
      </c>
      <c r="B31" s="356"/>
      <c r="C31" s="356"/>
      <c r="D31" s="356"/>
      <c r="E31" s="131">
        <f>' E33-1 PFMP'!C52</f>
        <v>10</v>
      </c>
      <c r="F31" s="131">
        <f>' E33-1 PFMP'!D52</f>
        <v>3.5</v>
      </c>
      <c r="G31" s="127">
        <f>F31/E31</f>
        <v>0.35</v>
      </c>
      <c r="J31" s="1"/>
    </row>
    <row r="32" spans="1:10" ht="30" customHeight="1" thickBot="1">
      <c r="A32" s="355" t="s">
        <v>32</v>
      </c>
      <c r="B32" s="356"/>
      <c r="C32" s="356"/>
      <c r="D32" s="356"/>
      <c r="E32" s="131">
        <f>' E33-1 PFMP'!C72</f>
        <v>4</v>
      </c>
      <c r="F32" s="131">
        <f>' E33-1 PFMP'!D72</f>
        <v>2.8</v>
      </c>
      <c r="G32" s="127">
        <f>F32/E32</f>
        <v>0.7</v>
      </c>
      <c r="J32" s="1"/>
    </row>
    <row r="33" spans="1:10" ht="30" customHeight="1" thickTop="1">
      <c r="A33" s="384" t="s">
        <v>33</v>
      </c>
      <c r="B33" s="385"/>
      <c r="C33" s="385"/>
      <c r="D33" s="385"/>
      <c r="E33" s="132">
        <f>' E33-1 PFMP'!C88</f>
        <v>40</v>
      </c>
      <c r="F33" s="132">
        <f>' E33-1 PFMP'!D88</f>
        <v>12.95</v>
      </c>
      <c r="G33" s="133">
        <f>F33/E33</f>
        <v>0.32374999999999998</v>
      </c>
      <c r="J33" s="1"/>
    </row>
    <row r="34" spans="1:10" ht="71.25" customHeight="1" thickBot="1">
      <c r="A34" s="375"/>
      <c r="B34" s="376"/>
      <c r="C34" s="376"/>
      <c r="D34" s="376"/>
      <c r="E34" s="376"/>
      <c r="F34" s="376"/>
      <c r="G34" s="376"/>
      <c r="H34" s="376"/>
      <c r="I34" s="376"/>
      <c r="J34" s="377"/>
    </row>
    <row r="35" spans="1:10" ht="4.9000000000000004" customHeight="1" thickBot="1">
      <c r="A35" s="15"/>
      <c r="B35" s="15"/>
      <c r="C35" s="15"/>
      <c r="D35" s="15"/>
      <c r="E35" s="15"/>
      <c r="F35" s="15"/>
      <c r="G35" s="15"/>
      <c r="H35" s="15"/>
      <c r="I35" s="13"/>
      <c r="J35" s="13"/>
    </row>
    <row r="36" spans="1:10">
      <c r="A36" s="339" t="str">
        <f>'E33-2 CF'!A4:B4&amp;" - "&amp;'E33-2 CF'!A5:B5</f>
        <v>Sous-épreuve E33 - Unité 33 - Bloc 3  - Travail et communication en équipe pluriprofessionnelle</v>
      </c>
      <c r="B36" s="340"/>
      <c r="C36" s="340"/>
      <c r="D36" s="340"/>
      <c r="E36" s="340"/>
      <c r="F36" s="340"/>
      <c r="G36" s="340"/>
      <c r="H36" s="340"/>
      <c r="I36" s="340"/>
      <c r="J36" s="341"/>
    </row>
    <row r="37" spans="1:10" ht="30" customHeight="1">
      <c r="A37" s="355" t="s">
        <v>31</v>
      </c>
      <c r="B37" s="356"/>
      <c r="C37" s="356"/>
      <c r="D37" s="356"/>
      <c r="E37" s="131">
        <f>'E33-2 CF'!C15</f>
        <v>11</v>
      </c>
      <c r="F37" s="131">
        <f>'E33-2 CF'!D15</f>
        <v>3.8499999999999996</v>
      </c>
      <c r="G37" s="127">
        <f>F37/E37</f>
        <v>0.35</v>
      </c>
      <c r="J37" s="1"/>
    </row>
    <row r="38" spans="1:10" ht="30" customHeight="1">
      <c r="A38" s="355" t="s">
        <v>34</v>
      </c>
      <c r="B38" s="356"/>
      <c r="C38" s="356"/>
      <c r="D38" s="356"/>
      <c r="E38" s="131">
        <f>'E33-2 CF'!C28</f>
        <v>11</v>
      </c>
      <c r="F38" s="131">
        <f>'E33-2 CF'!D28</f>
        <v>7.6999999999999993</v>
      </c>
      <c r="G38" s="127">
        <f>F38/E38</f>
        <v>0.7</v>
      </c>
      <c r="J38" s="1"/>
    </row>
    <row r="39" spans="1:10" ht="30" customHeight="1">
      <c r="A39" s="355" t="s">
        <v>35</v>
      </c>
      <c r="B39" s="356"/>
      <c r="C39" s="356"/>
      <c r="D39" s="356"/>
      <c r="E39" s="131">
        <f>'E33-2 CF'!C62</f>
        <v>3</v>
      </c>
      <c r="F39" s="131">
        <f>'E33-2 CF'!D62</f>
        <v>1.4</v>
      </c>
      <c r="G39" s="127">
        <f>F39/E39</f>
        <v>0.46666666666666662</v>
      </c>
      <c r="J39" s="1"/>
    </row>
    <row r="40" spans="1:10" ht="30" customHeight="1" thickBot="1">
      <c r="A40" s="355" t="s">
        <v>36</v>
      </c>
      <c r="B40" s="356"/>
      <c r="C40" s="356"/>
      <c r="D40" s="356"/>
      <c r="E40" s="131">
        <f>'E33-2 CF'!C63</f>
        <v>15</v>
      </c>
      <c r="F40" s="131">
        <f>'E33-2 CF'!D63</f>
        <v>10</v>
      </c>
      <c r="G40" s="127">
        <f>F40/E40</f>
        <v>0.66666666666666663</v>
      </c>
      <c r="J40" s="1"/>
    </row>
    <row r="41" spans="1:10" ht="39" customHeight="1" thickTop="1" thickBot="1">
      <c r="A41" s="373" t="s">
        <v>37</v>
      </c>
      <c r="B41" s="374"/>
      <c r="C41" s="374"/>
      <c r="D41" s="374"/>
      <c r="E41" s="129">
        <f>'E33-2 CF'!C65</f>
        <v>40</v>
      </c>
      <c r="F41" s="129">
        <f>'E33-2 CF'!D65</f>
        <v>22.95</v>
      </c>
      <c r="G41" s="130">
        <f>F41/E41</f>
        <v>0.57374999999999998</v>
      </c>
      <c r="H41" s="3"/>
      <c r="I41" s="3"/>
      <c r="J41" s="2"/>
    </row>
    <row r="42" spans="1:10">
      <c r="I42" s="13"/>
      <c r="J42" s="13"/>
    </row>
  </sheetData>
  <sheetProtection sheet="1" objects="1" scenarios="1" selectLockedCells="1"/>
  <mergeCells count="38">
    <mergeCell ref="A39:D39"/>
    <mergeCell ref="A40:D40"/>
    <mergeCell ref="A41:D41"/>
    <mergeCell ref="A34:J34"/>
    <mergeCell ref="I1:J1"/>
    <mergeCell ref="A32:D32"/>
    <mergeCell ref="A17:D17"/>
    <mergeCell ref="A26:D26"/>
    <mergeCell ref="A33:D33"/>
    <mergeCell ref="A37:D37"/>
    <mergeCell ref="A38:D38"/>
    <mergeCell ref="A20:D20"/>
    <mergeCell ref="A21:D21"/>
    <mergeCell ref="A22:D22"/>
    <mergeCell ref="A23:D23"/>
    <mergeCell ref="A24:D24"/>
    <mergeCell ref="E1:G1"/>
    <mergeCell ref="A11:D11"/>
    <mergeCell ref="A12:D12"/>
    <mergeCell ref="A10:J10"/>
    <mergeCell ref="A19:J19"/>
    <mergeCell ref="A1:B1"/>
    <mergeCell ref="F3:J3"/>
    <mergeCell ref="F4:J4"/>
    <mergeCell ref="A36:J36"/>
    <mergeCell ref="A13:D13"/>
    <mergeCell ref="A14:D14"/>
    <mergeCell ref="A3:C4"/>
    <mergeCell ref="E2:J2"/>
    <mergeCell ref="B6:J6"/>
    <mergeCell ref="A15:D15"/>
    <mergeCell ref="A16:D16"/>
    <mergeCell ref="A2:C2"/>
    <mergeCell ref="A25:D25"/>
    <mergeCell ref="A29:D29"/>
    <mergeCell ref="A30:D30"/>
    <mergeCell ref="A31:D31"/>
    <mergeCell ref="A28:J28"/>
  </mergeCells>
  <dataValidations count="1">
    <dataValidation type="whole" allowBlank="1" showInputMessage="1" showErrorMessage="1" errorTitle="Format" error="Saisir l'année de la session au format aaaa" sqref="H1" xr:uid="{0FBDC350-43C0-4291-8F76-81FA34057352}">
      <formula1>2023</formula1>
      <formula2>2030</formula2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fitToHeight="0" orientation="landscape" horizontalDpi="4294967293" verticalDpi="0" r:id="rId1"/>
  <headerFooter>
    <oddFooter>Page &amp;P de &amp;N</oddFooter>
  </headerFooter>
  <rowBreaks count="1" manualBreakCount="1">
    <brk id="2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D964-96EE-4BC9-8BC1-B25FC7869383}">
  <sheetPr>
    <pageSetUpPr fitToPage="1"/>
  </sheetPr>
  <dimension ref="A1:G35"/>
  <sheetViews>
    <sheetView workbookViewId="0">
      <selection activeCell="H25" sqref="H25"/>
    </sheetView>
  </sheetViews>
  <sheetFormatPr defaultColWidth="11.42578125" defaultRowHeight="15"/>
  <cols>
    <col min="1" max="6" width="23.7109375" customWidth="1"/>
    <col min="7" max="7" width="9.7109375" customWidth="1"/>
  </cols>
  <sheetData>
    <row r="1" spans="1:7" ht="20.45" customHeight="1">
      <c r="A1" s="410" t="s">
        <v>38</v>
      </c>
      <c r="B1" s="411"/>
      <c r="C1" s="411"/>
      <c r="D1" s="411"/>
      <c r="E1" s="411"/>
      <c r="F1" s="411"/>
      <c r="G1" s="412"/>
    </row>
    <row r="2" spans="1:7" ht="20.45" customHeight="1">
      <c r="A2" s="413" t="s">
        <v>39</v>
      </c>
      <c r="B2" s="414"/>
      <c r="C2" s="414"/>
      <c r="D2" s="414"/>
      <c r="E2" s="414"/>
      <c r="F2" s="414"/>
      <c r="G2" s="415"/>
    </row>
    <row r="3" spans="1:7" ht="20.45" customHeight="1" thickBot="1">
      <c r="A3" s="416" t="s">
        <v>40</v>
      </c>
      <c r="B3" s="417"/>
      <c r="C3" s="417"/>
      <c r="D3" s="417"/>
      <c r="E3" s="417"/>
      <c r="F3" s="417"/>
      <c r="G3" s="418"/>
    </row>
    <row r="4" spans="1:7" ht="4.9000000000000004" customHeight="1" thickBot="1">
      <c r="A4" s="233"/>
    </row>
    <row r="5" spans="1:7" ht="14.45" customHeight="1">
      <c r="A5" s="422" t="s">
        <v>41</v>
      </c>
      <c r="B5" s="423"/>
      <c r="C5" s="419" t="s">
        <v>42</v>
      </c>
      <c r="D5" s="419"/>
      <c r="E5" s="419"/>
      <c r="F5" s="419"/>
      <c r="G5" s="420" t="s">
        <v>13</v>
      </c>
    </row>
    <row r="6" spans="1:7" ht="16.149999999999999" customHeight="1">
      <c r="A6" s="424"/>
      <c r="B6" s="425"/>
      <c r="C6" s="295" t="s">
        <v>43</v>
      </c>
      <c r="D6" s="296" t="s">
        <v>44</v>
      </c>
      <c r="E6" s="296" t="s">
        <v>45</v>
      </c>
      <c r="F6" s="297" t="s">
        <v>46</v>
      </c>
      <c r="G6" s="421"/>
    </row>
    <row r="7" spans="1:7" ht="16.149999999999999" customHeight="1" thickBot="1">
      <c r="A7" s="226"/>
      <c r="B7" s="288"/>
      <c r="C7" s="289">
        <v>0.1</v>
      </c>
      <c r="D7" s="290">
        <v>0.35</v>
      </c>
      <c r="E7" s="290">
        <v>0.7</v>
      </c>
      <c r="F7" s="291">
        <v>1</v>
      </c>
      <c r="G7" s="292"/>
    </row>
    <row r="8" spans="1:7" ht="4.9000000000000004" customHeight="1" thickBot="1">
      <c r="A8" s="293"/>
      <c r="B8" s="293"/>
      <c r="C8" s="294"/>
      <c r="D8" s="294"/>
      <c r="E8" s="294"/>
      <c r="F8" s="294"/>
      <c r="G8" s="293"/>
    </row>
    <row r="9" spans="1:7" ht="28.5">
      <c r="A9" s="386" t="s">
        <v>35</v>
      </c>
      <c r="B9" s="240" t="s">
        <v>47</v>
      </c>
      <c r="C9" s="247" t="s">
        <v>48</v>
      </c>
      <c r="D9" s="389" t="s">
        <v>49</v>
      </c>
      <c r="E9" s="391"/>
      <c r="F9" s="248" t="s">
        <v>50</v>
      </c>
      <c r="G9" s="393"/>
    </row>
    <row r="10" spans="1:7" ht="28.5">
      <c r="A10" s="387"/>
      <c r="B10" s="249" t="s">
        <v>51</v>
      </c>
      <c r="C10" s="245" t="s">
        <v>52</v>
      </c>
      <c r="D10" s="390"/>
      <c r="E10" s="392"/>
      <c r="F10" s="250" t="s">
        <v>53</v>
      </c>
      <c r="G10" s="394"/>
    </row>
    <row r="11" spans="1:7" ht="15.75" thickBot="1">
      <c r="A11" s="388"/>
      <c r="B11" s="298">
        <v>2</v>
      </c>
      <c r="C11" s="299"/>
      <c r="D11" s="300" t="s">
        <v>54</v>
      </c>
      <c r="E11" s="300"/>
      <c r="F11" s="301"/>
      <c r="G11" s="302">
        <f>IF(C11&lt;&gt;"",$B11*C$7,IF(D11&lt;&gt;"",$B11*D$7,IF(E11&lt;&gt;"",$B11*E$7,IF(F11&lt;&gt;"",$B11*F$7,0))))</f>
        <v>0.7</v>
      </c>
    </row>
    <row r="12" spans="1:7" ht="71.25">
      <c r="A12" s="386" t="s">
        <v>55</v>
      </c>
      <c r="B12" s="240" t="s">
        <v>56</v>
      </c>
      <c r="C12" s="247" t="s">
        <v>57</v>
      </c>
      <c r="D12" s="241" t="s">
        <v>58</v>
      </c>
      <c r="E12" s="241" t="s">
        <v>59</v>
      </c>
      <c r="F12" s="248" t="s">
        <v>60</v>
      </c>
      <c r="G12" s="242"/>
    </row>
    <row r="13" spans="1:7" ht="15.75" thickBot="1">
      <c r="A13" s="388"/>
      <c r="B13" s="298">
        <v>3</v>
      </c>
      <c r="C13" s="299"/>
      <c r="D13" s="300"/>
      <c r="E13" s="300"/>
      <c r="F13" s="301" t="s">
        <v>54</v>
      </c>
      <c r="G13" s="302">
        <f>IF(C13&lt;&gt;"",$B13*C$7,IF(D13&lt;&gt;"",$B13*D$7,IF(E13&lt;&gt;"",$B13*E$7,IF(F13&lt;&gt;"",$B13*F$7,0))))</f>
        <v>3</v>
      </c>
    </row>
    <row r="14" spans="1:7" ht="128.25">
      <c r="A14" s="386" t="s">
        <v>61</v>
      </c>
      <c r="B14" s="240" t="s">
        <v>62</v>
      </c>
      <c r="C14" s="251" t="s">
        <v>63</v>
      </c>
      <c r="D14" s="252" t="s">
        <v>64</v>
      </c>
      <c r="E14" s="241" t="s">
        <v>65</v>
      </c>
      <c r="F14" s="248" t="s">
        <v>66</v>
      </c>
      <c r="G14" s="242"/>
    </row>
    <row r="15" spans="1:7">
      <c r="A15" s="387"/>
      <c r="B15" s="303">
        <v>3</v>
      </c>
      <c r="C15" s="304"/>
      <c r="D15" s="305" t="s">
        <v>54</v>
      </c>
      <c r="E15" s="305"/>
      <c r="F15" s="306"/>
      <c r="G15" s="307">
        <f>IF(C15&lt;&gt;"",$B15*C$7,IF(D15&lt;&gt;"",$B15*D$7,IF(E15&lt;&gt;"",$B15*E$7,IF(F15&lt;&gt;"",$B15*F$7,0))))</f>
        <v>1.0499999999999998</v>
      </c>
    </row>
    <row r="16" spans="1:7" ht="85.5">
      <c r="A16" s="387"/>
      <c r="B16" s="253" t="s">
        <v>67</v>
      </c>
      <c r="C16" s="254" t="s">
        <v>68</v>
      </c>
      <c r="D16" s="255" t="s">
        <v>69</v>
      </c>
      <c r="E16" s="255" t="s">
        <v>70</v>
      </c>
      <c r="F16" s="256" t="s">
        <v>71</v>
      </c>
      <c r="G16" s="243"/>
    </row>
    <row r="17" spans="1:7" ht="15.75" thickBot="1">
      <c r="A17" s="388"/>
      <c r="B17" s="298">
        <v>3</v>
      </c>
      <c r="C17" s="299"/>
      <c r="D17" s="300"/>
      <c r="E17" s="300" t="s">
        <v>54</v>
      </c>
      <c r="F17" s="301"/>
      <c r="G17" s="302">
        <f>IF(C17&lt;&gt;"",$B17*C$7,IF(D17&lt;&gt;"",$B17*D$7,IF(E17&lt;&gt;"",$B17*E$7,IF(F17&lt;&gt;"",$B17*F$7,0))))</f>
        <v>2.0999999999999996</v>
      </c>
    </row>
    <row r="18" spans="1:7" ht="42.75">
      <c r="A18" s="407" t="s">
        <v>72</v>
      </c>
      <c r="B18" s="240" t="s">
        <v>73</v>
      </c>
      <c r="C18" s="247" t="s">
        <v>74</v>
      </c>
      <c r="D18" s="241" t="s">
        <v>75</v>
      </c>
      <c r="E18" s="241"/>
      <c r="F18" s="247" t="s">
        <v>76</v>
      </c>
      <c r="G18" s="242"/>
    </row>
    <row r="19" spans="1:7">
      <c r="A19" s="408"/>
      <c r="B19" s="303">
        <v>3</v>
      </c>
      <c r="C19" s="304"/>
      <c r="D19" s="305"/>
      <c r="E19" s="305" t="s">
        <v>54</v>
      </c>
      <c r="F19" s="306"/>
      <c r="G19" s="307">
        <f>IF(C19&lt;&gt;"",$B19*C$7,IF(D19&lt;&gt;"",$B19*D$7,IF(E19&lt;&gt;"",$B19*E$7,IF(F19&lt;&gt;"",$B19*F$7,0))))</f>
        <v>2.0999999999999996</v>
      </c>
    </row>
    <row r="20" spans="1:7" ht="85.5">
      <c r="A20" s="408"/>
      <c r="B20" s="249" t="s">
        <v>77</v>
      </c>
      <c r="C20" s="245" t="s">
        <v>78</v>
      </c>
      <c r="D20" s="244" t="s">
        <v>79</v>
      </c>
      <c r="E20" s="244" t="s">
        <v>80</v>
      </c>
      <c r="F20" s="245" t="s">
        <v>81</v>
      </c>
      <c r="G20" s="246"/>
    </row>
    <row r="21" spans="1:7">
      <c r="A21" s="408"/>
      <c r="B21" s="303">
        <v>3</v>
      </c>
      <c r="C21" s="304"/>
      <c r="D21" s="305"/>
      <c r="E21" s="305" t="s">
        <v>54</v>
      </c>
      <c r="F21" s="306"/>
      <c r="G21" s="307">
        <f>IF(C21&lt;&gt;"",$B21*C$7,IF(D21&lt;&gt;"",$B21*D$7,IF(E21&lt;&gt;"",$B21*E$7,IF(F21&lt;&gt;"",$B21*F$7,0))))</f>
        <v>2.0999999999999996</v>
      </c>
    </row>
    <row r="22" spans="1:7" ht="42.75">
      <c r="A22" s="408"/>
      <c r="B22" s="249" t="s">
        <v>82</v>
      </c>
      <c r="C22" s="245" t="s">
        <v>83</v>
      </c>
      <c r="D22" s="244" t="s">
        <v>84</v>
      </c>
      <c r="E22" s="244"/>
      <c r="F22" s="245" t="s">
        <v>85</v>
      </c>
      <c r="G22" s="246"/>
    </row>
    <row r="23" spans="1:7" ht="15.75" thickBot="1">
      <c r="A23" s="409"/>
      <c r="B23" s="298">
        <v>3</v>
      </c>
      <c r="C23" s="299"/>
      <c r="D23" s="300"/>
      <c r="E23" s="300" t="s">
        <v>54</v>
      </c>
      <c r="F23" s="301"/>
      <c r="G23" s="302">
        <f>IF(C23&lt;&gt;"",$B23*C$7,IF(D23&lt;&gt;"",$B23*D$7,IF(E23&lt;&gt;"",$B23*E$7,IF(F23&lt;&gt;"",$B23*F$7,0))))</f>
        <v>2.0999999999999996</v>
      </c>
    </row>
    <row r="24" spans="1:7">
      <c r="A24" s="398" t="s">
        <v>86</v>
      </c>
      <c r="B24" s="399"/>
      <c r="C24" s="236" t="s">
        <v>87</v>
      </c>
      <c r="D24" s="236"/>
      <c r="E24" s="236"/>
      <c r="F24" s="236"/>
      <c r="G24" s="237">
        <f>SUM(G9:G23)</f>
        <v>13.149999999999999</v>
      </c>
    </row>
    <row r="25" spans="1:7" ht="15.75" thickBot="1">
      <c r="A25" s="400" t="s">
        <v>88</v>
      </c>
      <c r="B25" s="401"/>
      <c r="C25" s="235" t="s">
        <v>87</v>
      </c>
      <c r="D25" s="235"/>
      <c r="E25" s="235"/>
      <c r="F25" s="235"/>
      <c r="G25" s="238">
        <v>13.15</v>
      </c>
    </row>
    <row r="26" spans="1:7" ht="4.9000000000000004" customHeight="1" thickBot="1">
      <c r="A26" s="67"/>
    </row>
    <row r="27" spans="1:7" ht="30" customHeight="1">
      <c r="A27" s="402" t="s">
        <v>89</v>
      </c>
      <c r="B27" s="403"/>
      <c r="C27" s="403"/>
      <c r="D27" s="403"/>
      <c r="E27" s="404" t="s">
        <v>90</v>
      </c>
      <c r="F27" s="403"/>
      <c r="G27" s="405"/>
    </row>
    <row r="28" spans="1:7" ht="58.15" customHeight="1" thickBot="1">
      <c r="A28" s="406"/>
      <c r="B28" s="396"/>
      <c r="C28" s="396"/>
      <c r="D28" s="396"/>
      <c r="E28" s="395"/>
      <c r="F28" s="396"/>
      <c r="G28" s="397"/>
    </row>
    <row r="29" spans="1:7">
      <c r="A29" s="234"/>
      <c r="E29" s="234"/>
    </row>
    <row r="30" spans="1:7">
      <c r="A30" s="234"/>
      <c r="E30" s="234"/>
    </row>
    <row r="31" spans="1:7">
      <c r="A31" s="234"/>
      <c r="E31" s="234"/>
    </row>
    <row r="32" spans="1:7">
      <c r="A32" s="234"/>
      <c r="E32" s="234"/>
    </row>
    <row r="33" spans="1:5">
      <c r="A33" s="234"/>
      <c r="E33" s="234"/>
    </row>
    <row r="34" spans="1:5">
      <c r="A34" s="234"/>
      <c r="E34" s="234"/>
    </row>
    <row r="35" spans="1:5">
      <c r="A35" s="234"/>
      <c r="E35" s="234"/>
    </row>
  </sheetData>
  <sheetProtection selectLockedCells="1"/>
  <mergeCells count="19">
    <mergeCell ref="A1:G1"/>
    <mergeCell ref="A2:G2"/>
    <mergeCell ref="A3:G3"/>
    <mergeCell ref="C5:F5"/>
    <mergeCell ref="G5:G6"/>
    <mergeCell ref="A5:B6"/>
    <mergeCell ref="A9:A11"/>
    <mergeCell ref="D9:D10"/>
    <mergeCell ref="E9:E10"/>
    <mergeCell ref="G9:G10"/>
    <mergeCell ref="E28:G28"/>
    <mergeCell ref="A12:A13"/>
    <mergeCell ref="A14:A17"/>
    <mergeCell ref="A24:B24"/>
    <mergeCell ref="A25:B25"/>
    <mergeCell ref="A27:D27"/>
    <mergeCell ref="E27:G27"/>
    <mergeCell ref="A28:D28"/>
    <mergeCell ref="A18:A23"/>
  </mergeCells>
  <conditionalFormatting sqref="C11:G11 C13:G13 C15:G15 C17:G17 C19:G19 C21:G21 C23:G23">
    <cfRule type="expression" dxfId="13" priority="1">
      <formula>IF(COUNTA($C11:$F11)&gt;1,TRUE,FALSE)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1" orientation="landscape" horizontalDpi="4294967293" verticalDpi="0" r:id="rId1"/>
  <headerFoot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EDDE-2C74-4C4E-819B-182F2D445CF5}">
  <sheetPr>
    <outlinePr summaryBelow="0"/>
    <pageSetUpPr fitToPage="1"/>
  </sheetPr>
  <dimension ref="A1:P116"/>
  <sheetViews>
    <sheetView zoomScale="80" zoomScaleNormal="80" workbookViewId="0">
      <pane ySplit="12" topLeftCell="A13" activePane="bottomLeft" state="frozen"/>
      <selection pane="bottomLeft" activeCell="J1" sqref="J1:P1"/>
    </sheetView>
  </sheetViews>
  <sheetFormatPr defaultColWidth="11.42578125" defaultRowHeight="15" outlineLevelRow="1"/>
  <cols>
    <col min="1" max="1" width="39.7109375" customWidth="1"/>
    <col min="2" max="2" width="57.7109375" customWidth="1"/>
    <col min="3" max="3" width="7.7109375" style="4" customWidth="1"/>
    <col min="4" max="4" width="7.7109375" style="6" customWidth="1"/>
    <col min="5" max="9" width="7.7109375" style="7" customWidth="1"/>
    <col min="10" max="10" width="7.7109375" style="5" customWidth="1"/>
    <col min="11" max="11" width="7.7109375" style="6" customWidth="1"/>
    <col min="12" max="16" width="7.7109375" style="7" customWidth="1"/>
  </cols>
  <sheetData>
    <row r="1" spans="1:16" s="8" customFormat="1" ht="15" customHeight="1">
      <c r="A1" s="506" t="str">
        <f>"Académie de " &amp; Synthèse!C1</f>
        <v>Académie de Awwww</v>
      </c>
      <c r="B1" s="507"/>
      <c r="C1" s="489" t="str">
        <f>Synthèse!E1</f>
        <v>Session</v>
      </c>
      <c r="D1" s="490"/>
      <c r="E1" s="490"/>
      <c r="F1" s="490"/>
      <c r="G1" s="490"/>
      <c r="H1" s="490"/>
      <c r="I1" s="490"/>
      <c r="J1" s="491">
        <f>Synthèse!H1</f>
        <v>2025</v>
      </c>
      <c r="K1" s="491"/>
      <c r="L1" s="491"/>
      <c r="M1" s="491"/>
      <c r="N1" s="491"/>
      <c r="O1" s="491"/>
      <c r="P1" s="492"/>
    </row>
    <row r="2" spans="1:16" s="8" customFormat="1" ht="15" customHeight="1">
      <c r="A2" s="448" t="s">
        <v>3</v>
      </c>
      <c r="B2" s="449"/>
      <c r="C2" s="508" t="str">
        <f>Synthèse!E2</f>
        <v>Etablissement de formation</v>
      </c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10"/>
    </row>
    <row r="3" spans="1:16" ht="15" customHeight="1">
      <c r="A3" s="448" t="s">
        <v>5</v>
      </c>
      <c r="B3" s="449"/>
      <c r="C3" s="500" t="str">
        <f>Synthèse!F3</f>
        <v>Xxxxx</v>
      </c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2"/>
    </row>
    <row r="4" spans="1:16" ht="15" customHeight="1">
      <c r="A4" s="448" t="s">
        <v>91</v>
      </c>
      <c r="B4" s="449"/>
      <c r="C4" s="503" t="str">
        <f>Synthèse!F4</f>
        <v>Aaaaa</v>
      </c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5"/>
    </row>
    <row r="5" spans="1:16" ht="15" customHeight="1" thickBot="1">
      <c r="A5" s="511" t="s">
        <v>92</v>
      </c>
      <c r="B5" s="512"/>
      <c r="C5" s="499" t="s">
        <v>93</v>
      </c>
      <c r="D5" s="499"/>
      <c r="E5" s="499"/>
      <c r="F5" s="499"/>
      <c r="G5" s="499"/>
      <c r="H5" s="499"/>
      <c r="I5" s="499"/>
      <c r="J5" s="499"/>
      <c r="K5" s="19"/>
      <c r="L5" s="19" t="s">
        <v>94</v>
      </c>
      <c r="M5" s="20">
        <v>4</v>
      </c>
      <c r="N5" s="20" t="s">
        <v>95</v>
      </c>
      <c r="O5" s="497">
        <v>45241</v>
      </c>
      <c r="P5" s="498"/>
    </row>
    <row r="6" spans="1:16" ht="4.9000000000000004" customHeight="1" thickBot="1">
      <c r="A6" s="21"/>
      <c r="B6" s="21"/>
      <c r="C6" s="22"/>
      <c r="D6" s="23"/>
      <c r="E6" s="24"/>
      <c r="F6" s="24"/>
      <c r="G6" s="24"/>
      <c r="H6" s="24"/>
      <c r="I6" s="24"/>
      <c r="J6" s="25"/>
      <c r="K6" s="23"/>
      <c r="L6" s="24"/>
      <c r="M6" s="24"/>
      <c r="N6" s="24"/>
      <c r="O6" s="24"/>
      <c r="P6" s="24"/>
    </row>
    <row r="7" spans="1:16" ht="15" customHeight="1">
      <c r="A7" s="26" t="s">
        <v>10</v>
      </c>
      <c r="B7" s="513" t="str">
        <f>Synthèse!B6</f>
        <v>Yyyy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4"/>
    </row>
    <row r="8" spans="1:16" ht="15" customHeight="1" thickBot="1">
      <c r="A8" s="27" t="s">
        <v>96</v>
      </c>
      <c r="B8" s="451" t="s">
        <v>97</v>
      </c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2"/>
    </row>
    <row r="9" spans="1:16" ht="4.9000000000000004" customHeight="1" thickBot="1">
      <c r="A9" s="21"/>
      <c r="B9" s="21"/>
      <c r="C9" s="22"/>
      <c r="D9" s="23"/>
      <c r="E9" s="24"/>
      <c r="F9" s="24"/>
      <c r="G9" s="24"/>
      <c r="H9" s="24"/>
      <c r="I9" s="24"/>
      <c r="J9" s="25"/>
      <c r="K9" s="23"/>
      <c r="L9" s="24"/>
      <c r="M9" s="24"/>
      <c r="N9" s="24"/>
      <c r="O9" s="24"/>
      <c r="P9" s="24"/>
    </row>
    <row r="10" spans="1:16" ht="15" customHeight="1">
      <c r="A10" s="28" t="s">
        <v>98</v>
      </c>
      <c r="B10" s="29"/>
      <c r="C10" s="411" t="s">
        <v>99</v>
      </c>
      <c r="D10" s="411"/>
      <c r="E10" s="411"/>
      <c r="F10" s="411"/>
      <c r="G10" s="411"/>
      <c r="H10" s="411"/>
      <c r="I10" s="450"/>
      <c r="J10" s="411" t="s">
        <v>100</v>
      </c>
      <c r="K10" s="411"/>
      <c r="L10" s="411"/>
      <c r="M10" s="411"/>
      <c r="N10" s="411"/>
      <c r="O10" s="411"/>
      <c r="P10" s="412"/>
    </row>
    <row r="11" spans="1:16" ht="15" customHeight="1">
      <c r="A11" s="30" t="s">
        <v>101</v>
      </c>
      <c r="B11" s="31" t="s">
        <v>102</v>
      </c>
      <c r="C11" s="32" t="s">
        <v>103</v>
      </c>
      <c r="D11" s="33" t="s">
        <v>13</v>
      </c>
      <c r="E11" s="34" t="s">
        <v>104</v>
      </c>
      <c r="F11" s="35" t="s">
        <v>105</v>
      </c>
      <c r="G11" s="35" t="s">
        <v>106</v>
      </c>
      <c r="H11" s="35" t="s">
        <v>107</v>
      </c>
      <c r="I11" s="31" t="s">
        <v>108</v>
      </c>
      <c r="J11" s="32" t="s">
        <v>103</v>
      </c>
      <c r="K11" s="33" t="s">
        <v>13</v>
      </c>
      <c r="L11" s="34" t="s">
        <v>104</v>
      </c>
      <c r="M11" s="34" t="s">
        <v>105</v>
      </c>
      <c r="N11" s="34" t="s">
        <v>106</v>
      </c>
      <c r="O11" s="35" t="s">
        <v>107</v>
      </c>
      <c r="P11" s="36" t="s">
        <v>108</v>
      </c>
    </row>
    <row r="12" spans="1:16" ht="15.75" thickBot="1">
      <c r="A12" s="37"/>
      <c r="B12" s="38"/>
      <c r="C12" s="39"/>
      <c r="D12" s="40"/>
      <c r="E12" s="41">
        <v>0</v>
      </c>
      <c r="F12" s="42">
        <v>0.1</v>
      </c>
      <c r="G12" s="42">
        <v>0.35</v>
      </c>
      <c r="H12" s="42">
        <v>0.7</v>
      </c>
      <c r="I12" s="43">
        <v>1</v>
      </c>
      <c r="J12" s="39"/>
      <c r="K12" s="40"/>
      <c r="L12" s="41">
        <v>0</v>
      </c>
      <c r="M12" s="41">
        <v>0.1</v>
      </c>
      <c r="N12" s="41">
        <v>0.35</v>
      </c>
      <c r="O12" s="42">
        <v>0.7</v>
      </c>
      <c r="P12" s="44">
        <v>1</v>
      </c>
    </row>
    <row r="13" spans="1:16" ht="4.9000000000000004" customHeight="1" thickBot="1">
      <c r="A13" s="176"/>
      <c r="B13" s="177"/>
      <c r="C13" s="45"/>
      <c r="D13" s="46"/>
      <c r="E13" s="47"/>
      <c r="F13" s="48"/>
      <c r="G13" s="48"/>
      <c r="H13" s="48"/>
      <c r="I13" s="47"/>
      <c r="J13" s="45"/>
      <c r="K13" s="46"/>
      <c r="L13" s="47"/>
      <c r="M13" s="47"/>
      <c r="N13" s="47"/>
      <c r="O13" s="48"/>
      <c r="P13" s="49"/>
    </row>
    <row r="14" spans="1:16" ht="28.9" customHeight="1" collapsed="1" thickBot="1">
      <c r="A14" s="453" t="s">
        <v>15</v>
      </c>
      <c r="B14" s="454"/>
      <c r="C14" s="210">
        <v>2</v>
      </c>
      <c r="D14" s="211">
        <f>IF(E14&lt;&gt;"",E$12*C14,IF(F14&lt;&gt;"",F$12*C14,IF(G14&lt;&gt;"",G$12*C14,IF(H14&lt;&gt;"",H$12*C14,IF(I14&lt;&gt;"",I$12*C14,0)))))</f>
        <v>0.2</v>
      </c>
      <c r="E14" s="212"/>
      <c r="F14" s="213" t="s">
        <v>54</v>
      </c>
      <c r="G14" s="213"/>
      <c r="H14" s="213"/>
      <c r="I14" s="214"/>
      <c r="J14" s="215">
        <v>4</v>
      </c>
      <c r="K14" s="211">
        <f>IF(L14&lt;&gt;"",L$12*J14,IF(M14&lt;&gt;"",M$12*J14,IF(N14&lt;&gt;"",N$12*J14,IF(O14&lt;&gt;"",O$12*J14,IF(P14&lt;&gt;"",P$12*J14,0)))))</f>
        <v>1.4</v>
      </c>
      <c r="L14" s="216"/>
      <c r="M14" s="216"/>
      <c r="N14" s="216" t="s">
        <v>54</v>
      </c>
      <c r="O14" s="217"/>
      <c r="P14" s="218"/>
    </row>
    <row r="15" spans="1:16" ht="14.45" hidden="1" customHeight="1" outlineLevel="1">
      <c r="A15" s="443" t="s">
        <v>109</v>
      </c>
      <c r="B15" s="444"/>
      <c r="C15" s="455"/>
      <c r="D15" s="456"/>
      <c r="E15" s="456"/>
      <c r="F15" s="456"/>
      <c r="G15" s="456"/>
      <c r="H15" s="456"/>
      <c r="I15" s="457"/>
      <c r="J15" s="455"/>
      <c r="K15" s="456"/>
      <c r="L15" s="456"/>
      <c r="M15" s="456"/>
      <c r="N15" s="456"/>
      <c r="O15" s="456"/>
      <c r="P15" s="461"/>
    </row>
    <row r="16" spans="1:16" ht="14.45" hidden="1" customHeight="1" outlineLevel="1">
      <c r="A16" s="443" t="s">
        <v>110</v>
      </c>
      <c r="B16" s="444"/>
      <c r="C16" s="455"/>
      <c r="D16" s="456"/>
      <c r="E16" s="456"/>
      <c r="F16" s="456"/>
      <c r="G16" s="456"/>
      <c r="H16" s="456"/>
      <c r="I16" s="457"/>
      <c r="J16" s="455"/>
      <c r="K16" s="456"/>
      <c r="L16" s="456"/>
      <c r="M16" s="456"/>
      <c r="N16" s="456"/>
      <c r="O16" s="456"/>
      <c r="P16" s="461"/>
    </row>
    <row r="17" spans="1:16" ht="14.45" hidden="1" customHeight="1" outlineLevel="1">
      <c r="A17" s="443" t="s">
        <v>111</v>
      </c>
      <c r="B17" s="444"/>
      <c r="C17" s="455"/>
      <c r="D17" s="456"/>
      <c r="E17" s="456"/>
      <c r="F17" s="456"/>
      <c r="G17" s="456"/>
      <c r="H17" s="456"/>
      <c r="I17" s="457"/>
      <c r="J17" s="455"/>
      <c r="K17" s="456"/>
      <c r="L17" s="456"/>
      <c r="M17" s="456"/>
      <c r="N17" s="456"/>
      <c r="O17" s="456"/>
      <c r="P17" s="461"/>
    </row>
    <row r="18" spans="1:16" hidden="1" outlineLevel="1">
      <c r="A18" s="443" t="s">
        <v>112</v>
      </c>
      <c r="B18" s="444"/>
      <c r="C18" s="455"/>
      <c r="D18" s="456"/>
      <c r="E18" s="456"/>
      <c r="F18" s="456"/>
      <c r="G18" s="456"/>
      <c r="H18" s="456"/>
      <c r="I18" s="457"/>
      <c r="J18" s="455"/>
      <c r="K18" s="456"/>
      <c r="L18" s="456"/>
      <c r="M18" s="456"/>
      <c r="N18" s="456"/>
      <c r="O18" s="456"/>
      <c r="P18" s="461"/>
    </row>
    <row r="19" spans="1:16" hidden="1" outlineLevel="1">
      <c r="A19" s="443" t="s">
        <v>113</v>
      </c>
      <c r="B19" s="444"/>
      <c r="C19" s="455"/>
      <c r="D19" s="456"/>
      <c r="E19" s="456"/>
      <c r="F19" s="456"/>
      <c r="G19" s="456"/>
      <c r="H19" s="456"/>
      <c r="I19" s="457"/>
      <c r="J19" s="455"/>
      <c r="K19" s="456"/>
      <c r="L19" s="456"/>
      <c r="M19" s="456"/>
      <c r="N19" s="456"/>
      <c r="O19" s="456"/>
      <c r="P19" s="461"/>
    </row>
    <row r="20" spans="1:16" ht="14.45" hidden="1" customHeight="1" outlineLevel="1">
      <c r="A20" s="443" t="s">
        <v>114</v>
      </c>
      <c r="B20" s="444"/>
      <c r="C20" s="455"/>
      <c r="D20" s="456"/>
      <c r="E20" s="456"/>
      <c r="F20" s="456"/>
      <c r="G20" s="456"/>
      <c r="H20" s="456"/>
      <c r="I20" s="457"/>
      <c r="J20" s="455"/>
      <c r="K20" s="456"/>
      <c r="L20" s="456"/>
      <c r="M20" s="456"/>
      <c r="N20" s="456"/>
      <c r="O20" s="456"/>
      <c r="P20" s="461"/>
    </row>
    <row r="21" spans="1:16" hidden="1" outlineLevel="1">
      <c r="A21" s="443" t="s">
        <v>115</v>
      </c>
      <c r="B21" s="444"/>
      <c r="C21" s="455"/>
      <c r="D21" s="456"/>
      <c r="E21" s="456"/>
      <c r="F21" s="456"/>
      <c r="G21" s="456"/>
      <c r="H21" s="456"/>
      <c r="I21" s="457"/>
      <c r="J21" s="455"/>
      <c r="K21" s="456"/>
      <c r="L21" s="456"/>
      <c r="M21" s="456"/>
      <c r="N21" s="456"/>
      <c r="O21" s="456"/>
      <c r="P21" s="461"/>
    </row>
    <row r="22" spans="1:16" hidden="1" outlineLevel="1">
      <c r="A22" s="443" t="s">
        <v>116</v>
      </c>
      <c r="B22" s="444"/>
      <c r="C22" s="455"/>
      <c r="D22" s="456"/>
      <c r="E22" s="456"/>
      <c r="F22" s="456"/>
      <c r="G22" s="456"/>
      <c r="H22" s="456"/>
      <c r="I22" s="457"/>
      <c r="J22" s="455"/>
      <c r="K22" s="456"/>
      <c r="L22" s="456"/>
      <c r="M22" s="456"/>
      <c r="N22" s="456"/>
      <c r="O22" s="456"/>
      <c r="P22" s="461"/>
    </row>
    <row r="23" spans="1:16" ht="14.45" hidden="1" customHeight="1" outlineLevel="1">
      <c r="A23" s="443" t="s">
        <v>117</v>
      </c>
      <c r="B23" s="444"/>
      <c r="C23" s="455"/>
      <c r="D23" s="456"/>
      <c r="E23" s="456"/>
      <c r="F23" s="456"/>
      <c r="G23" s="456"/>
      <c r="H23" s="456"/>
      <c r="I23" s="457"/>
      <c r="J23" s="455"/>
      <c r="K23" s="456"/>
      <c r="L23" s="456"/>
      <c r="M23" s="456"/>
      <c r="N23" s="456"/>
      <c r="O23" s="456"/>
      <c r="P23" s="461"/>
    </row>
    <row r="24" spans="1:16" ht="14.45" hidden="1" customHeight="1" outlineLevel="1">
      <c r="A24" s="443" t="s">
        <v>118</v>
      </c>
      <c r="B24" s="444"/>
      <c r="C24" s="455"/>
      <c r="D24" s="456"/>
      <c r="E24" s="456"/>
      <c r="F24" s="456"/>
      <c r="G24" s="456"/>
      <c r="H24" s="456"/>
      <c r="I24" s="457"/>
      <c r="J24" s="455"/>
      <c r="K24" s="456"/>
      <c r="L24" s="456"/>
      <c r="M24" s="456"/>
      <c r="N24" s="456"/>
      <c r="O24" s="456"/>
      <c r="P24" s="461"/>
    </row>
    <row r="25" spans="1:16" hidden="1" outlineLevel="1">
      <c r="A25" s="443" t="s">
        <v>119</v>
      </c>
      <c r="B25" s="444"/>
      <c r="C25" s="455"/>
      <c r="D25" s="456"/>
      <c r="E25" s="456"/>
      <c r="F25" s="456"/>
      <c r="G25" s="456"/>
      <c r="H25" s="456"/>
      <c r="I25" s="457"/>
      <c r="J25" s="455"/>
      <c r="K25" s="456"/>
      <c r="L25" s="456"/>
      <c r="M25" s="456"/>
      <c r="N25" s="456"/>
      <c r="O25" s="456"/>
      <c r="P25" s="461"/>
    </row>
    <row r="26" spans="1:16" ht="15" hidden="1" customHeight="1" outlineLevel="1" thickBot="1">
      <c r="A26" s="445" t="s">
        <v>120</v>
      </c>
      <c r="B26" s="463"/>
      <c r="C26" s="458"/>
      <c r="D26" s="459"/>
      <c r="E26" s="459"/>
      <c r="F26" s="459"/>
      <c r="G26" s="459"/>
      <c r="H26" s="459"/>
      <c r="I26" s="460"/>
      <c r="J26" s="458"/>
      <c r="K26" s="459"/>
      <c r="L26" s="459"/>
      <c r="M26" s="459"/>
      <c r="N26" s="459"/>
      <c r="O26" s="459"/>
      <c r="P26" s="462"/>
    </row>
    <row r="27" spans="1:16" ht="28.9" customHeight="1" collapsed="1" thickBot="1">
      <c r="A27" s="426" t="s">
        <v>16</v>
      </c>
      <c r="B27" s="464"/>
      <c r="C27" s="219">
        <v>2</v>
      </c>
      <c r="D27" s="211">
        <f>IF(E27&lt;&gt;"",E$12*C27,IF(F27&lt;&gt;"",F$12*C27,IF(G27&lt;&gt;"",G$12*C27,IF(H27&lt;&gt;"",H$12*C27,IF(I27&lt;&gt;"",I$12*C27,0)))))</f>
        <v>1.4</v>
      </c>
      <c r="E27" s="216"/>
      <c r="F27" s="216"/>
      <c r="G27" s="216"/>
      <c r="H27" s="216" t="s">
        <v>54</v>
      </c>
      <c r="I27" s="214"/>
      <c r="J27" s="220">
        <v>4</v>
      </c>
      <c r="K27" s="211">
        <f>IF(L27&lt;&gt;"",L$12*J27,IF(M27&lt;&gt;"",M$12*J27,IF(N27&lt;&gt;"",N$12*J27,IF(O27&lt;&gt;"",O$12*J27,IF(P27&lt;&gt;"",P$12*J27,0)))))</f>
        <v>2.8</v>
      </c>
      <c r="L27" s="216"/>
      <c r="M27" s="216"/>
      <c r="N27" s="216"/>
      <c r="O27" s="216" t="s">
        <v>54</v>
      </c>
      <c r="P27" s="218"/>
    </row>
    <row r="28" spans="1:16" ht="49.5" hidden="1" customHeight="1" outlineLevel="1">
      <c r="A28" s="443" t="s">
        <v>121</v>
      </c>
      <c r="B28" s="134" t="s">
        <v>122</v>
      </c>
      <c r="C28" s="428"/>
      <c r="D28" s="429"/>
      <c r="E28" s="429"/>
      <c r="F28" s="429"/>
      <c r="G28" s="429"/>
      <c r="H28" s="429"/>
      <c r="I28" s="430"/>
      <c r="J28" s="428"/>
      <c r="K28" s="429"/>
      <c r="L28" s="429"/>
      <c r="M28" s="429"/>
      <c r="N28" s="429"/>
      <c r="O28" s="429"/>
      <c r="P28" s="434"/>
    </row>
    <row r="29" spans="1:16" ht="25.5" hidden="1" outlineLevel="1">
      <c r="A29" s="443"/>
      <c r="B29" s="134" t="s">
        <v>123</v>
      </c>
      <c r="C29" s="428"/>
      <c r="D29" s="429"/>
      <c r="E29" s="429"/>
      <c r="F29" s="429"/>
      <c r="G29" s="429"/>
      <c r="H29" s="429"/>
      <c r="I29" s="430"/>
      <c r="J29" s="428"/>
      <c r="K29" s="429"/>
      <c r="L29" s="429"/>
      <c r="M29" s="429"/>
      <c r="N29" s="429"/>
      <c r="O29" s="429"/>
      <c r="P29" s="434"/>
    </row>
    <row r="30" spans="1:16" hidden="1" outlineLevel="1">
      <c r="A30" s="443" t="s">
        <v>124</v>
      </c>
      <c r="B30" s="134" t="s">
        <v>125</v>
      </c>
      <c r="C30" s="428"/>
      <c r="D30" s="429"/>
      <c r="E30" s="429"/>
      <c r="F30" s="429"/>
      <c r="G30" s="429"/>
      <c r="H30" s="429"/>
      <c r="I30" s="430"/>
      <c r="J30" s="428"/>
      <c r="K30" s="429"/>
      <c r="L30" s="429"/>
      <c r="M30" s="429"/>
      <c r="N30" s="429"/>
      <c r="O30" s="429"/>
      <c r="P30" s="434"/>
    </row>
    <row r="31" spans="1:16" hidden="1" outlineLevel="1">
      <c r="A31" s="443"/>
      <c r="B31" s="134" t="s">
        <v>126</v>
      </c>
      <c r="C31" s="428"/>
      <c r="D31" s="429"/>
      <c r="E31" s="429"/>
      <c r="F31" s="429"/>
      <c r="G31" s="429"/>
      <c r="H31" s="429"/>
      <c r="I31" s="430"/>
      <c r="J31" s="428"/>
      <c r="K31" s="429"/>
      <c r="L31" s="429"/>
      <c r="M31" s="429"/>
      <c r="N31" s="429"/>
      <c r="O31" s="429"/>
      <c r="P31" s="434"/>
    </row>
    <row r="32" spans="1:16" hidden="1" outlineLevel="1">
      <c r="A32" s="443"/>
      <c r="B32" s="134" t="s">
        <v>127</v>
      </c>
      <c r="C32" s="428"/>
      <c r="D32" s="429"/>
      <c r="E32" s="429"/>
      <c r="F32" s="429"/>
      <c r="G32" s="429"/>
      <c r="H32" s="429"/>
      <c r="I32" s="430"/>
      <c r="J32" s="428"/>
      <c r="K32" s="429"/>
      <c r="L32" s="429"/>
      <c r="M32" s="429"/>
      <c r="N32" s="429"/>
      <c r="O32" s="429"/>
      <c r="P32" s="434"/>
    </row>
    <row r="33" spans="1:16" ht="36" hidden="1" customHeight="1" outlineLevel="1">
      <c r="A33" s="443"/>
      <c r="B33" s="134" t="s">
        <v>128</v>
      </c>
      <c r="C33" s="428"/>
      <c r="D33" s="429"/>
      <c r="E33" s="429"/>
      <c r="F33" s="429"/>
      <c r="G33" s="429"/>
      <c r="H33" s="429"/>
      <c r="I33" s="430"/>
      <c r="J33" s="428"/>
      <c r="K33" s="429"/>
      <c r="L33" s="429"/>
      <c r="M33" s="429"/>
      <c r="N33" s="429"/>
      <c r="O33" s="429"/>
      <c r="P33" s="434"/>
    </row>
    <row r="34" spans="1:16" hidden="1" outlineLevel="1">
      <c r="A34" s="443"/>
      <c r="B34" s="134" t="s">
        <v>129</v>
      </c>
      <c r="C34" s="428"/>
      <c r="D34" s="429"/>
      <c r="E34" s="429"/>
      <c r="F34" s="429"/>
      <c r="G34" s="429"/>
      <c r="H34" s="429"/>
      <c r="I34" s="430"/>
      <c r="J34" s="428"/>
      <c r="K34" s="429"/>
      <c r="L34" s="429"/>
      <c r="M34" s="429"/>
      <c r="N34" s="429"/>
      <c r="O34" s="429"/>
      <c r="P34" s="434"/>
    </row>
    <row r="35" spans="1:16" hidden="1" outlineLevel="1">
      <c r="A35" s="443"/>
      <c r="B35" s="134" t="s">
        <v>130</v>
      </c>
      <c r="C35" s="428"/>
      <c r="D35" s="429"/>
      <c r="E35" s="429"/>
      <c r="F35" s="429"/>
      <c r="G35" s="429"/>
      <c r="H35" s="429"/>
      <c r="I35" s="430"/>
      <c r="J35" s="428"/>
      <c r="K35" s="429"/>
      <c r="L35" s="429"/>
      <c r="M35" s="429"/>
      <c r="N35" s="429"/>
      <c r="O35" s="429"/>
      <c r="P35" s="434"/>
    </row>
    <row r="36" spans="1:16" ht="38.25" hidden="1" outlineLevel="1">
      <c r="A36" s="443" t="s">
        <v>131</v>
      </c>
      <c r="B36" s="134" t="s">
        <v>132</v>
      </c>
      <c r="C36" s="428"/>
      <c r="D36" s="429"/>
      <c r="E36" s="429"/>
      <c r="F36" s="429"/>
      <c r="G36" s="429"/>
      <c r="H36" s="429"/>
      <c r="I36" s="430"/>
      <c r="J36" s="428"/>
      <c r="K36" s="429"/>
      <c r="L36" s="429"/>
      <c r="M36" s="429"/>
      <c r="N36" s="429"/>
      <c r="O36" s="429"/>
      <c r="P36" s="434"/>
    </row>
    <row r="37" spans="1:16" hidden="1" outlineLevel="1">
      <c r="A37" s="443"/>
      <c r="B37" s="134" t="s">
        <v>133</v>
      </c>
      <c r="C37" s="428"/>
      <c r="D37" s="429"/>
      <c r="E37" s="429"/>
      <c r="F37" s="429"/>
      <c r="G37" s="429"/>
      <c r="H37" s="429"/>
      <c r="I37" s="430"/>
      <c r="J37" s="428"/>
      <c r="K37" s="429"/>
      <c r="L37" s="429"/>
      <c r="M37" s="429"/>
      <c r="N37" s="429"/>
      <c r="O37" s="429"/>
      <c r="P37" s="434"/>
    </row>
    <row r="38" spans="1:16" hidden="1" outlineLevel="1">
      <c r="A38" s="443"/>
      <c r="B38" s="134" t="s">
        <v>134</v>
      </c>
      <c r="C38" s="428"/>
      <c r="D38" s="429"/>
      <c r="E38" s="429"/>
      <c r="F38" s="429"/>
      <c r="G38" s="429"/>
      <c r="H38" s="429"/>
      <c r="I38" s="430"/>
      <c r="J38" s="428"/>
      <c r="K38" s="429"/>
      <c r="L38" s="429"/>
      <c r="M38" s="429"/>
      <c r="N38" s="429"/>
      <c r="O38" s="429"/>
      <c r="P38" s="434"/>
    </row>
    <row r="39" spans="1:16" hidden="1" outlineLevel="1">
      <c r="A39" s="443"/>
      <c r="B39" s="134" t="s">
        <v>135</v>
      </c>
      <c r="C39" s="428"/>
      <c r="D39" s="429"/>
      <c r="E39" s="429"/>
      <c r="F39" s="429"/>
      <c r="G39" s="429"/>
      <c r="H39" s="429"/>
      <c r="I39" s="430"/>
      <c r="J39" s="428"/>
      <c r="K39" s="429"/>
      <c r="L39" s="429"/>
      <c r="M39" s="429"/>
      <c r="N39" s="429"/>
      <c r="O39" s="429"/>
      <c r="P39" s="434"/>
    </row>
    <row r="40" spans="1:16" hidden="1" outlineLevel="1">
      <c r="A40" s="443"/>
      <c r="B40" s="134" t="s">
        <v>136</v>
      </c>
      <c r="C40" s="428"/>
      <c r="D40" s="429"/>
      <c r="E40" s="429"/>
      <c r="F40" s="429"/>
      <c r="G40" s="429"/>
      <c r="H40" s="429"/>
      <c r="I40" s="430"/>
      <c r="J40" s="428"/>
      <c r="K40" s="429"/>
      <c r="L40" s="429"/>
      <c r="M40" s="429"/>
      <c r="N40" s="429"/>
      <c r="O40" s="429"/>
      <c r="P40" s="434"/>
    </row>
    <row r="41" spans="1:16" hidden="1" outlineLevel="1">
      <c r="A41" s="443" t="s">
        <v>137</v>
      </c>
      <c r="B41" s="134" t="s">
        <v>138</v>
      </c>
      <c r="C41" s="428"/>
      <c r="D41" s="429"/>
      <c r="E41" s="429"/>
      <c r="F41" s="429"/>
      <c r="G41" s="429"/>
      <c r="H41" s="429"/>
      <c r="I41" s="430"/>
      <c r="J41" s="428"/>
      <c r="K41" s="429"/>
      <c r="L41" s="429"/>
      <c r="M41" s="429"/>
      <c r="N41" s="429"/>
      <c r="O41" s="429"/>
      <c r="P41" s="434"/>
    </row>
    <row r="42" spans="1:16" ht="33" hidden="1" customHeight="1" outlineLevel="1">
      <c r="A42" s="443"/>
      <c r="B42" s="134" t="s">
        <v>139</v>
      </c>
      <c r="C42" s="428"/>
      <c r="D42" s="429"/>
      <c r="E42" s="429"/>
      <c r="F42" s="429"/>
      <c r="G42" s="429"/>
      <c r="H42" s="429"/>
      <c r="I42" s="430"/>
      <c r="J42" s="428"/>
      <c r="K42" s="429"/>
      <c r="L42" s="429"/>
      <c r="M42" s="429"/>
      <c r="N42" s="429"/>
      <c r="O42" s="429"/>
      <c r="P42" s="434"/>
    </row>
    <row r="43" spans="1:16" hidden="1" outlineLevel="1">
      <c r="A43" s="443"/>
      <c r="B43" s="134" t="s">
        <v>140</v>
      </c>
      <c r="C43" s="428"/>
      <c r="D43" s="429"/>
      <c r="E43" s="429"/>
      <c r="F43" s="429"/>
      <c r="G43" s="429"/>
      <c r="H43" s="429"/>
      <c r="I43" s="430"/>
      <c r="J43" s="428"/>
      <c r="K43" s="429"/>
      <c r="L43" s="429"/>
      <c r="M43" s="429"/>
      <c r="N43" s="429"/>
      <c r="O43" s="429"/>
      <c r="P43" s="434"/>
    </row>
    <row r="44" spans="1:16" hidden="1" outlineLevel="1">
      <c r="A44" s="443"/>
      <c r="B44" s="134" t="s">
        <v>141</v>
      </c>
      <c r="C44" s="428"/>
      <c r="D44" s="429"/>
      <c r="E44" s="429"/>
      <c r="F44" s="429"/>
      <c r="G44" s="429"/>
      <c r="H44" s="429"/>
      <c r="I44" s="430"/>
      <c r="J44" s="428"/>
      <c r="K44" s="429"/>
      <c r="L44" s="429"/>
      <c r="M44" s="429"/>
      <c r="N44" s="429"/>
      <c r="O44" s="429"/>
      <c r="P44" s="434"/>
    </row>
    <row r="45" spans="1:16" ht="27" hidden="1" customHeight="1" outlineLevel="1">
      <c r="A45" s="443" t="s">
        <v>142</v>
      </c>
      <c r="B45" s="134" t="s">
        <v>143</v>
      </c>
      <c r="C45" s="428"/>
      <c r="D45" s="429"/>
      <c r="E45" s="429"/>
      <c r="F45" s="429"/>
      <c r="G45" s="429"/>
      <c r="H45" s="429"/>
      <c r="I45" s="430"/>
      <c r="J45" s="428"/>
      <c r="K45" s="429"/>
      <c r="L45" s="429"/>
      <c r="M45" s="429"/>
      <c r="N45" s="429"/>
      <c r="O45" s="429"/>
      <c r="P45" s="434"/>
    </row>
    <row r="46" spans="1:16" hidden="1" outlineLevel="1">
      <c r="A46" s="443"/>
      <c r="B46" s="134" t="s">
        <v>144</v>
      </c>
      <c r="C46" s="428"/>
      <c r="D46" s="429"/>
      <c r="E46" s="429"/>
      <c r="F46" s="429"/>
      <c r="G46" s="429"/>
      <c r="H46" s="429"/>
      <c r="I46" s="430"/>
      <c r="J46" s="428"/>
      <c r="K46" s="429"/>
      <c r="L46" s="429"/>
      <c r="M46" s="429"/>
      <c r="N46" s="429"/>
      <c r="O46" s="429"/>
      <c r="P46" s="434"/>
    </row>
    <row r="47" spans="1:16" hidden="1" outlineLevel="1">
      <c r="A47" s="443"/>
      <c r="B47" s="134" t="s">
        <v>145</v>
      </c>
      <c r="C47" s="428"/>
      <c r="D47" s="429"/>
      <c r="E47" s="429"/>
      <c r="F47" s="429"/>
      <c r="G47" s="429"/>
      <c r="H47" s="429"/>
      <c r="I47" s="430"/>
      <c r="J47" s="428"/>
      <c r="K47" s="429"/>
      <c r="L47" s="429"/>
      <c r="M47" s="429"/>
      <c r="N47" s="429"/>
      <c r="O47" s="429"/>
      <c r="P47" s="434"/>
    </row>
    <row r="48" spans="1:16" hidden="1" outlineLevel="1">
      <c r="A48" s="443"/>
      <c r="B48" s="134" t="s">
        <v>146</v>
      </c>
      <c r="C48" s="428"/>
      <c r="D48" s="429"/>
      <c r="E48" s="429"/>
      <c r="F48" s="429"/>
      <c r="G48" s="429"/>
      <c r="H48" s="429"/>
      <c r="I48" s="430"/>
      <c r="J48" s="428"/>
      <c r="K48" s="429"/>
      <c r="L48" s="429"/>
      <c r="M48" s="429"/>
      <c r="N48" s="429"/>
      <c r="O48" s="429"/>
      <c r="P48" s="434"/>
    </row>
    <row r="49" spans="1:16" hidden="1" outlineLevel="1">
      <c r="A49" s="443"/>
      <c r="B49" s="134" t="s">
        <v>147</v>
      </c>
      <c r="C49" s="428"/>
      <c r="D49" s="429"/>
      <c r="E49" s="429"/>
      <c r="F49" s="429"/>
      <c r="G49" s="429"/>
      <c r="H49" s="429"/>
      <c r="I49" s="430"/>
      <c r="J49" s="428"/>
      <c r="K49" s="429"/>
      <c r="L49" s="429"/>
      <c r="M49" s="429"/>
      <c r="N49" s="429"/>
      <c r="O49" s="429"/>
      <c r="P49" s="434"/>
    </row>
    <row r="50" spans="1:16" ht="15.75" hidden="1" outlineLevel="1" thickBot="1">
      <c r="A50" s="445"/>
      <c r="B50" s="135" t="s">
        <v>148</v>
      </c>
      <c r="C50" s="431"/>
      <c r="D50" s="432"/>
      <c r="E50" s="432"/>
      <c r="F50" s="432"/>
      <c r="G50" s="432"/>
      <c r="H50" s="432"/>
      <c r="I50" s="433"/>
      <c r="J50" s="431"/>
      <c r="K50" s="432"/>
      <c r="L50" s="432"/>
      <c r="M50" s="432"/>
      <c r="N50" s="432"/>
      <c r="O50" s="432"/>
      <c r="P50" s="435"/>
    </row>
    <row r="51" spans="1:16" ht="28.9" customHeight="1" collapsed="1" thickBot="1">
      <c r="A51" s="426" t="s">
        <v>17</v>
      </c>
      <c r="B51" s="427"/>
      <c r="C51" s="219">
        <v>9</v>
      </c>
      <c r="D51" s="211">
        <f>IF(E51&lt;&gt;"",E$12*C51,IF(F51&lt;&gt;"",F$12*C51,IF(G51&lt;&gt;"",G$12*C51,IF(H51&lt;&gt;"",H$12*C51,IF(I51&lt;&gt;"",I$12*C51,0)))))</f>
        <v>6.3</v>
      </c>
      <c r="E51" s="216"/>
      <c r="F51" s="221"/>
      <c r="G51" s="216"/>
      <c r="H51" s="216" t="s">
        <v>54</v>
      </c>
      <c r="I51" s="214"/>
      <c r="J51" s="219">
        <v>16</v>
      </c>
      <c r="K51" s="211">
        <f>IF(L51&lt;&gt;"",L$12*J51,IF(M51&lt;&gt;"",M$12*J51,IF(N51&lt;&gt;"",N$12*J51,IF(O51&lt;&gt;"",O$12*J51,IF(P51&lt;&gt;"",P$12*J51,0)))))</f>
        <v>11.2</v>
      </c>
      <c r="L51" s="216"/>
      <c r="M51" s="216"/>
      <c r="N51" s="216"/>
      <c r="O51" s="216" t="s">
        <v>54</v>
      </c>
      <c r="P51" s="218"/>
    </row>
    <row r="52" spans="1:16" ht="38.25" hidden="1" outlineLevel="1">
      <c r="A52" s="136" t="s">
        <v>149</v>
      </c>
      <c r="B52" s="134" t="s">
        <v>150</v>
      </c>
      <c r="C52" s="428"/>
      <c r="D52" s="429"/>
      <c r="E52" s="429"/>
      <c r="F52" s="429"/>
      <c r="G52" s="429"/>
      <c r="H52" s="429"/>
      <c r="I52" s="430"/>
      <c r="J52" s="428"/>
      <c r="K52" s="429"/>
      <c r="L52" s="429"/>
      <c r="M52" s="429"/>
      <c r="N52" s="429"/>
      <c r="O52" s="429"/>
      <c r="P52" s="434"/>
    </row>
    <row r="53" spans="1:16" ht="38.25" hidden="1" outlineLevel="1">
      <c r="A53" s="446" t="s">
        <v>151</v>
      </c>
      <c r="B53" s="137" t="s">
        <v>152</v>
      </c>
      <c r="C53" s="428"/>
      <c r="D53" s="429"/>
      <c r="E53" s="429"/>
      <c r="F53" s="429"/>
      <c r="G53" s="429"/>
      <c r="H53" s="429"/>
      <c r="I53" s="430"/>
      <c r="J53" s="428"/>
      <c r="K53" s="429"/>
      <c r="L53" s="429"/>
      <c r="M53" s="429"/>
      <c r="N53" s="429"/>
      <c r="O53" s="429"/>
      <c r="P53" s="434"/>
    </row>
    <row r="54" spans="1:16" hidden="1" outlineLevel="1">
      <c r="A54" s="443"/>
      <c r="B54" s="134" t="s">
        <v>153</v>
      </c>
      <c r="C54" s="428"/>
      <c r="D54" s="429"/>
      <c r="E54" s="429"/>
      <c r="F54" s="429"/>
      <c r="G54" s="429"/>
      <c r="H54" s="429"/>
      <c r="I54" s="430"/>
      <c r="J54" s="428"/>
      <c r="K54" s="429"/>
      <c r="L54" s="429"/>
      <c r="M54" s="429"/>
      <c r="N54" s="429"/>
      <c r="O54" s="429"/>
      <c r="P54" s="434"/>
    </row>
    <row r="55" spans="1:16" ht="25.5" hidden="1" outlineLevel="1">
      <c r="A55" s="447"/>
      <c r="B55" s="138" t="s">
        <v>154</v>
      </c>
      <c r="C55" s="428"/>
      <c r="D55" s="429"/>
      <c r="E55" s="429"/>
      <c r="F55" s="429"/>
      <c r="G55" s="429"/>
      <c r="H55" s="429"/>
      <c r="I55" s="430"/>
      <c r="J55" s="428"/>
      <c r="K55" s="429"/>
      <c r="L55" s="429"/>
      <c r="M55" s="429"/>
      <c r="N55" s="429"/>
      <c r="O55" s="429"/>
      <c r="P55" s="434"/>
    </row>
    <row r="56" spans="1:16" hidden="1" outlineLevel="1">
      <c r="A56" s="443" t="s">
        <v>155</v>
      </c>
      <c r="B56" s="134" t="s">
        <v>156</v>
      </c>
      <c r="C56" s="428"/>
      <c r="D56" s="429"/>
      <c r="E56" s="429"/>
      <c r="F56" s="429"/>
      <c r="G56" s="429"/>
      <c r="H56" s="429"/>
      <c r="I56" s="430"/>
      <c r="J56" s="428"/>
      <c r="K56" s="429"/>
      <c r="L56" s="429"/>
      <c r="M56" s="429"/>
      <c r="N56" s="429"/>
      <c r="O56" s="429"/>
      <c r="P56" s="434"/>
    </row>
    <row r="57" spans="1:16" hidden="1" outlineLevel="1">
      <c r="A57" s="443"/>
      <c r="B57" s="134" t="s">
        <v>157</v>
      </c>
      <c r="C57" s="428"/>
      <c r="D57" s="429"/>
      <c r="E57" s="429"/>
      <c r="F57" s="429"/>
      <c r="G57" s="429"/>
      <c r="H57" s="429"/>
      <c r="I57" s="430"/>
      <c r="J57" s="428"/>
      <c r="K57" s="429"/>
      <c r="L57" s="429"/>
      <c r="M57" s="429"/>
      <c r="N57" s="429"/>
      <c r="O57" s="429"/>
      <c r="P57" s="434"/>
    </row>
    <row r="58" spans="1:16" hidden="1" outlineLevel="1">
      <c r="A58" s="446" t="s">
        <v>158</v>
      </c>
      <c r="B58" s="137" t="s">
        <v>159</v>
      </c>
      <c r="C58" s="428"/>
      <c r="D58" s="429"/>
      <c r="E58" s="429"/>
      <c r="F58" s="429"/>
      <c r="G58" s="429"/>
      <c r="H58" s="429"/>
      <c r="I58" s="430"/>
      <c r="J58" s="428"/>
      <c r="K58" s="429"/>
      <c r="L58" s="429"/>
      <c r="M58" s="429"/>
      <c r="N58" s="429"/>
      <c r="O58" s="429"/>
      <c r="P58" s="434"/>
    </row>
    <row r="59" spans="1:16" hidden="1" outlineLevel="1">
      <c r="A59" s="443"/>
      <c r="B59" s="134" t="s">
        <v>160</v>
      </c>
      <c r="C59" s="428"/>
      <c r="D59" s="429"/>
      <c r="E59" s="429"/>
      <c r="F59" s="429"/>
      <c r="G59" s="429"/>
      <c r="H59" s="429"/>
      <c r="I59" s="430"/>
      <c r="J59" s="428"/>
      <c r="K59" s="429"/>
      <c r="L59" s="429"/>
      <c r="M59" s="429"/>
      <c r="N59" s="429"/>
      <c r="O59" s="429"/>
      <c r="P59" s="434"/>
    </row>
    <row r="60" spans="1:16" hidden="1" outlineLevel="1">
      <c r="A60" s="443"/>
      <c r="B60" s="134" t="s">
        <v>161</v>
      </c>
      <c r="C60" s="428"/>
      <c r="D60" s="429"/>
      <c r="E60" s="429"/>
      <c r="F60" s="429"/>
      <c r="G60" s="429"/>
      <c r="H60" s="429"/>
      <c r="I60" s="430"/>
      <c r="J60" s="428"/>
      <c r="K60" s="429"/>
      <c r="L60" s="429"/>
      <c r="M60" s="429"/>
      <c r="N60" s="429"/>
      <c r="O60" s="429"/>
      <c r="P60" s="434"/>
    </row>
    <row r="61" spans="1:16" hidden="1" outlineLevel="1">
      <c r="A61" s="447"/>
      <c r="B61" s="138" t="s">
        <v>162</v>
      </c>
      <c r="C61" s="428"/>
      <c r="D61" s="429"/>
      <c r="E61" s="429"/>
      <c r="F61" s="429"/>
      <c r="G61" s="429"/>
      <c r="H61" s="429"/>
      <c r="I61" s="430"/>
      <c r="J61" s="428"/>
      <c r="K61" s="429"/>
      <c r="L61" s="429"/>
      <c r="M61" s="429"/>
      <c r="N61" s="429"/>
      <c r="O61" s="429"/>
      <c r="P61" s="434"/>
    </row>
    <row r="62" spans="1:16" ht="51" hidden="1" outlineLevel="1">
      <c r="A62" s="446" t="s">
        <v>163</v>
      </c>
      <c r="B62" s="137" t="s">
        <v>164</v>
      </c>
      <c r="C62" s="428"/>
      <c r="D62" s="429"/>
      <c r="E62" s="429"/>
      <c r="F62" s="429"/>
      <c r="G62" s="429"/>
      <c r="H62" s="429"/>
      <c r="I62" s="430"/>
      <c r="J62" s="428"/>
      <c r="K62" s="429"/>
      <c r="L62" s="429"/>
      <c r="M62" s="429"/>
      <c r="N62" s="429"/>
      <c r="O62" s="429"/>
      <c r="P62" s="434"/>
    </row>
    <row r="63" spans="1:16" ht="25.5" hidden="1" outlineLevel="1">
      <c r="A63" s="443"/>
      <c r="B63" s="134" t="s">
        <v>165</v>
      </c>
      <c r="C63" s="428"/>
      <c r="D63" s="429"/>
      <c r="E63" s="429"/>
      <c r="F63" s="429"/>
      <c r="G63" s="429"/>
      <c r="H63" s="429"/>
      <c r="I63" s="430"/>
      <c r="J63" s="428"/>
      <c r="K63" s="429"/>
      <c r="L63" s="429"/>
      <c r="M63" s="429"/>
      <c r="N63" s="429"/>
      <c r="O63" s="429"/>
      <c r="P63" s="434"/>
    </row>
    <row r="64" spans="1:16" ht="25.5" hidden="1" outlineLevel="1">
      <c r="A64" s="443"/>
      <c r="B64" s="134" t="s">
        <v>166</v>
      </c>
      <c r="C64" s="428"/>
      <c r="D64" s="429"/>
      <c r="E64" s="429"/>
      <c r="F64" s="429"/>
      <c r="G64" s="429"/>
      <c r="H64" s="429"/>
      <c r="I64" s="430"/>
      <c r="J64" s="428"/>
      <c r="K64" s="429"/>
      <c r="L64" s="429"/>
      <c r="M64" s="429"/>
      <c r="N64" s="429"/>
      <c r="O64" s="429"/>
      <c r="P64" s="434"/>
    </row>
    <row r="65" spans="1:16" hidden="1" outlineLevel="1">
      <c r="A65" s="447"/>
      <c r="B65" s="138" t="s">
        <v>167</v>
      </c>
      <c r="C65" s="428"/>
      <c r="D65" s="429"/>
      <c r="E65" s="429"/>
      <c r="F65" s="429"/>
      <c r="G65" s="429"/>
      <c r="H65" s="429"/>
      <c r="I65" s="430"/>
      <c r="J65" s="428"/>
      <c r="K65" s="429"/>
      <c r="L65" s="429"/>
      <c r="M65" s="429"/>
      <c r="N65" s="429"/>
      <c r="O65" s="429"/>
      <c r="P65" s="434"/>
    </row>
    <row r="66" spans="1:16" ht="25.5" hidden="1" outlineLevel="1">
      <c r="A66" s="443" t="s">
        <v>168</v>
      </c>
      <c r="B66" s="134" t="s">
        <v>169</v>
      </c>
      <c r="C66" s="428"/>
      <c r="D66" s="429"/>
      <c r="E66" s="429"/>
      <c r="F66" s="429"/>
      <c r="G66" s="429"/>
      <c r="H66" s="429"/>
      <c r="I66" s="430"/>
      <c r="J66" s="428"/>
      <c r="K66" s="429"/>
      <c r="L66" s="429"/>
      <c r="M66" s="429"/>
      <c r="N66" s="429"/>
      <c r="O66" s="429"/>
      <c r="P66" s="434"/>
    </row>
    <row r="67" spans="1:16" hidden="1" outlineLevel="1">
      <c r="A67" s="443"/>
      <c r="B67" s="134" t="s">
        <v>170</v>
      </c>
      <c r="C67" s="428"/>
      <c r="D67" s="429"/>
      <c r="E67" s="429"/>
      <c r="F67" s="429"/>
      <c r="G67" s="429"/>
      <c r="H67" s="429"/>
      <c r="I67" s="430"/>
      <c r="J67" s="428"/>
      <c r="K67" s="429"/>
      <c r="L67" s="429"/>
      <c r="M67" s="429"/>
      <c r="N67" s="429"/>
      <c r="O67" s="429"/>
      <c r="P67" s="434"/>
    </row>
    <row r="68" spans="1:16" hidden="1" outlineLevel="1">
      <c r="A68" s="443"/>
      <c r="B68" s="134" t="s">
        <v>171</v>
      </c>
      <c r="C68" s="428"/>
      <c r="D68" s="429"/>
      <c r="E68" s="429"/>
      <c r="F68" s="429"/>
      <c r="G68" s="429"/>
      <c r="H68" s="429"/>
      <c r="I68" s="430"/>
      <c r="J68" s="428"/>
      <c r="K68" s="429"/>
      <c r="L68" s="429"/>
      <c r="M68" s="429"/>
      <c r="N68" s="429"/>
      <c r="O68" s="429"/>
      <c r="P68" s="434"/>
    </row>
    <row r="69" spans="1:16" hidden="1" outlineLevel="1">
      <c r="A69" s="443"/>
      <c r="B69" s="134" t="s">
        <v>172</v>
      </c>
      <c r="C69" s="428"/>
      <c r="D69" s="429"/>
      <c r="E69" s="429"/>
      <c r="F69" s="429"/>
      <c r="G69" s="429"/>
      <c r="H69" s="429"/>
      <c r="I69" s="430"/>
      <c r="J69" s="428"/>
      <c r="K69" s="429"/>
      <c r="L69" s="429"/>
      <c r="M69" s="429"/>
      <c r="N69" s="429"/>
      <c r="O69" s="429"/>
      <c r="P69" s="434"/>
    </row>
    <row r="70" spans="1:16" hidden="1" outlineLevel="1">
      <c r="A70" s="443"/>
      <c r="B70" s="134" t="s">
        <v>173</v>
      </c>
      <c r="C70" s="428"/>
      <c r="D70" s="429"/>
      <c r="E70" s="429"/>
      <c r="F70" s="429"/>
      <c r="G70" s="429"/>
      <c r="H70" s="429"/>
      <c r="I70" s="430"/>
      <c r="J70" s="428"/>
      <c r="K70" s="429"/>
      <c r="L70" s="429"/>
      <c r="M70" s="429"/>
      <c r="N70" s="429"/>
      <c r="O70" s="429"/>
      <c r="P70" s="434"/>
    </row>
    <row r="71" spans="1:16" ht="35.25" hidden="1" customHeight="1" outlineLevel="1">
      <c r="A71" s="443"/>
      <c r="B71" s="134" t="s">
        <v>174</v>
      </c>
      <c r="C71" s="428"/>
      <c r="D71" s="429"/>
      <c r="E71" s="429"/>
      <c r="F71" s="429"/>
      <c r="G71" s="429"/>
      <c r="H71" s="429"/>
      <c r="I71" s="430"/>
      <c r="J71" s="428"/>
      <c r="K71" s="429"/>
      <c r="L71" s="429"/>
      <c r="M71" s="429"/>
      <c r="N71" s="429"/>
      <c r="O71" s="429"/>
      <c r="P71" s="434"/>
    </row>
    <row r="72" spans="1:16" hidden="1" outlineLevel="1">
      <c r="A72" s="446" t="s">
        <v>175</v>
      </c>
      <c r="B72" s="137" t="s">
        <v>176</v>
      </c>
      <c r="C72" s="428"/>
      <c r="D72" s="429"/>
      <c r="E72" s="429"/>
      <c r="F72" s="429"/>
      <c r="G72" s="429"/>
      <c r="H72" s="429"/>
      <c r="I72" s="430"/>
      <c r="J72" s="428"/>
      <c r="K72" s="429"/>
      <c r="L72" s="429"/>
      <c r="M72" s="429"/>
      <c r="N72" s="429"/>
      <c r="O72" s="429"/>
      <c r="P72" s="434"/>
    </row>
    <row r="73" spans="1:16" hidden="1" outlineLevel="1">
      <c r="A73" s="447"/>
      <c r="B73" s="138" t="s">
        <v>177</v>
      </c>
      <c r="C73" s="428"/>
      <c r="D73" s="429"/>
      <c r="E73" s="429"/>
      <c r="F73" s="429"/>
      <c r="G73" s="429"/>
      <c r="H73" s="429"/>
      <c r="I73" s="430"/>
      <c r="J73" s="428"/>
      <c r="K73" s="429"/>
      <c r="L73" s="429"/>
      <c r="M73" s="429"/>
      <c r="N73" s="429"/>
      <c r="O73" s="429"/>
      <c r="P73" s="434"/>
    </row>
    <row r="74" spans="1:16" hidden="1" outlineLevel="1">
      <c r="A74" s="443" t="s">
        <v>178</v>
      </c>
      <c r="B74" s="134" t="s">
        <v>179</v>
      </c>
      <c r="C74" s="428"/>
      <c r="D74" s="429"/>
      <c r="E74" s="429"/>
      <c r="F74" s="429"/>
      <c r="G74" s="429"/>
      <c r="H74" s="429"/>
      <c r="I74" s="430"/>
      <c r="J74" s="428"/>
      <c r="K74" s="429"/>
      <c r="L74" s="429"/>
      <c r="M74" s="429"/>
      <c r="N74" s="429"/>
      <c r="O74" s="429"/>
      <c r="P74" s="434"/>
    </row>
    <row r="75" spans="1:16" hidden="1" outlineLevel="1">
      <c r="A75" s="443"/>
      <c r="B75" s="134" t="s">
        <v>180</v>
      </c>
      <c r="C75" s="428"/>
      <c r="D75" s="429"/>
      <c r="E75" s="429"/>
      <c r="F75" s="429"/>
      <c r="G75" s="429"/>
      <c r="H75" s="429"/>
      <c r="I75" s="430"/>
      <c r="J75" s="428"/>
      <c r="K75" s="429"/>
      <c r="L75" s="429"/>
      <c r="M75" s="429"/>
      <c r="N75" s="429"/>
      <c r="O75" s="429"/>
      <c r="P75" s="434"/>
    </row>
    <row r="76" spans="1:16" hidden="1" outlineLevel="1">
      <c r="A76" s="443"/>
      <c r="B76" s="134" t="s">
        <v>181</v>
      </c>
      <c r="C76" s="428"/>
      <c r="D76" s="429"/>
      <c r="E76" s="429"/>
      <c r="F76" s="429"/>
      <c r="G76" s="429"/>
      <c r="H76" s="429"/>
      <c r="I76" s="430"/>
      <c r="J76" s="428"/>
      <c r="K76" s="429"/>
      <c r="L76" s="429"/>
      <c r="M76" s="429"/>
      <c r="N76" s="429"/>
      <c r="O76" s="429"/>
      <c r="P76" s="434"/>
    </row>
    <row r="77" spans="1:16" ht="51" hidden="1" outlineLevel="1">
      <c r="A77" s="443"/>
      <c r="B77" s="134" t="s">
        <v>182</v>
      </c>
      <c r="C77" s="428"/>
      <c r="D77" s="429"/>
      <c r="E77" s="429"/>
      <c r="F77" s="429"/>
      <c r="G77" s="429"/>
      <c r="H77" s="429"/>
      <c r="I77" s="430"/>
      <c r="J77" s="428"/>
      <c r="K77" s="429"/>
      <c r="L77" s="429"/>
      <c r="M77" s="429"/>
      <c r="N77" s="429"/>
      <c r="O77" s="429"/>
      <c r="P77" s="434"/>
    </row>
    <row r="78" spans="1:16" hidden="1" outlineLevel="1">
      <c r="A78" s="443"/>
      <c r="B78" s="134" t="s">
        <v>183</v>
      </c>
      <c r="C78" s="428"/>
      <c r="D78" s="429"/>
      <c r="E78" s="429"/>
      <c r="F78" s="429"/>
      <c r="G78" s="429"/>
      <c r="H78" s="429"/>
      <c r="I78" s="430"/>
      <c r="J78" s="428"/>
      <c r="K78" s="429"/>
      <c r="L78" s="429"/>
      <c r="M78" s="429"/>
      <c r="N78" s="429"/>
      <c r="O78" s="429"/>
      <c r="P78" s="434"/>
    </row>
    <row r="79" spans="1:16" ht="15.75" hidden="1" outlineLevel="1" thickBot="1">
      <c r="A79" s="445"/>
      <c r="B79" s="135" t="s">
        <v>184</v>
      </c>
      <c r="C79" s="431"/>
      <c r="D79" s="432"/>
      <c r="E79" s="432"/>
      <c r="F79" s="432"/>
      <c r="G79" s="432"/>
      <c r="H79" s="432"/>
      <c r="I79" s="433"/>
      <c r="J79" s="431"/>
      <c r="K79" s="432"/>
      <c r="L79" s="432"/>
      <c r="M79" s="432"/>
      <c r="N79" s="432"/>
      <c r="O79" s="432"/>
      <c r="P79" s="435"/>
    </row>
    <row r="80" spans="1:16" ht="28.9" customHeight="1" collapsed="1" thickBot="1">
      <c r="A80" s="426" t="s">
        <v>18</v>
      </c>
      <c r="B80" s="427"/>
      <c r="C80" s="219">
        <v>5</v>
      </c>
      <c r="D80" s="211">
        <f>IF(E80&lt;&gt;"",E$12*C80,IF(F80&lt;&gt;"",F$12*C80,IF(G80&lt;&gt;"",G$12*C80,IF(H80&lt;&gt;"",H$12*C80,IF(I80&lt;&gt;"",I$12*C80,0)))))</f>
        <v>5</v>
      </c>
      <c r="E80" s="216"/>
      <c r="F80" s="222"/>
      <c r="G80" s="216"/>
      <c r="H80" s="216"/>
      <c r="I80" s="214" t="s">
        <v>54</v>
      </c>
      <c r="J80" s="219">
        <v>12</v>
      </c>
      <c r="K80" s="211">
        <f>IF(L80&lt;&gt;"",L$12*J80,IF(M80&lt;&gt;"",M$12*J80,IF(N80&lt;&gt;"",N$12*J80,IF(O80&lt;&gt;"",O$12*J80,IF(P80&lt;&gt;"",P$12*J80,0)))))</f>
        <v>12</v>
      </c>
      <c r="L80" s="216"/>
      <c r="M80" s="216"/>
      <c r="N80" s="216"/>
      <c r="O80" s="216"/>
      <c r="P80" s="218" t="s">
        <v>54</v>
      </c>
    </row>
    <row r="81" spans="1:16" hidden="1" outlineLevel="1">
      <c r="A81" s="442" t="s">
        <v>185</v>
      </c>
      <c r="B81" s="139" t="s">
        <v>186</v>
      </c>
      <c r="C81" s="428"/>
      <c r="D81" s="429"/>
      <c r="E81" s="429"/>
      <c r="F81" s="429"/>
      <c r="G81" s="429"/>
      <c r="H81" s="429"/>
      <c r="I81" s="430"/>
      <c r="J81" s="428"/>
      <c r="K81" s="429"/>
      <c r="L81" s="429"/>
      <c r="M81" s="429"/>
      <c r="N81" s="429"/>
      <c r="O81" s="429"/>
      <c r="P81" s="434"/>
    </row>
    <row r="82" spans="1:16" ht="25.5" hidden="1" outlineLevel="1">
      <c r="A82" s="442"/>
      <c r="B82" s="139" t="s">
        <v>187</v>
      </c>
      <c r="C82" s="428"/>
      <c r="D82" s="429"/>
      <c r="E82" s="429"/>
      <c r="F82" s="429"/>
      <c r="G82" s="429"/>
      <c r="H82" s="429"/>
      <c r="I82" s="430"/>
      <c r="J82" s="428"/>
      <c r="K82" s="429"/>
      <c r="L82" s="429"/>
      <c r="M82" s="429"/>
      <c r="N82" s="429"/>
      <c r="O82" s="429"/>
      <c r="P82" s="434"/>
    </row>
    <row r="83" spans="1:16" ht="25.5" hidden="1" outlineLevel="1">
      <c r="A83" s="442"/>
      <c r="B83" s="139" t="s">
        <v>188</v>
      </c>
      <c r="C83" s="428"/>
      <c r="D83" s="429"/>
      <c r="E83" s="429"/>
      <c r="F83" s="429"/>
      <c r="G83" s="429"/>
      <c r="H83" s="429"/>
      <c r="I83" s="430"/>
      <c r="J83" s="428"/>
      <c r="K83" s="429"/>
      <c r="L83" s="429"/>
      <c r="M83" s="429"/>
      <c r="N83" s="429"/>
      <c r="O83" s="429"/>
      <c r="P83" s="434"/>
    </row>
    <row r="84" spans="1:16" hidden="1" outlineLevel="1">
      <c r="A84" s="442"/>
      <c r="B84" s="139" t="s">
        <v>189</v>
      </c>
      <c r="C84" s="428"/>
      <c r="D84" s="429"/>
      <c r="E84" s="429"/>
      <c r="F84" s="429"/>
      <c r="G84" s="429"/>
      <c r="H84" s="429"/>
      <c r="I84" s="430"/>
      <c r="J84" s="428"/>
      <c r="K84" s="429"/>
      <c r="L84" s="429"/>
      <c r="M84" s="429"/>
      <c r="N84" s="429"/>
      <c r="O84" s="429"/>
      <c r="P84" s="434"/>
    </row>
    <row r="85" spans="1:16" ht="25.5" hidden="1" outlineLevel="1">
      <c r="A85" s="517" t="s">
        <v>190</v>
      </c>
      <c r="B85" s="140" t="s">
        <v>191</v>
      </c>
      <c r="C85" s="428"/>
      <c r="D85" s="429"/>
      <c r="E85" s="429"/>
      <c r="F85" s="429"/>
      <c r="G85" s="429"/>
      <c r="H85" s="429"/>
      <c r="I85" s="430"/>
      <c r="J85" s="428"/>
      <c r="K85" s="429"/>
      <c r="L85" s="429"/>
      <c r="M85" s="429"/>
      <c r="N85" s="429"/>
      <c r="O85" s="429"/>
      <c r="P85" s="434"/>
    </row>
    <row r="86" spans="1:16" hidden="1" outlineLevel="1">
      <c r="A86" s="442"/>
      <c r="B86" s="139" t="s">
        <v>192</v>
      </c>
      <c r="C86" s="428"/>
      <c r="D86" s="429"/>
      <c r="E86" s="429"/>
      <c r="F86" s="429"/>
      <c r="G86" s="429"/>
      <c r="H86" s="429"/>
      <c r="I86" s="430"/>
      <c r="J86" s="428"/>
      <c r="K86" s="429"/>
      <c r="L86" s="429"/>
      <c r="M86" s="429"/>
      <c r="N86" s="429"/>
      <c r="O86" s="429"/>
      <c r="P86" s="434"/>
    </row>
    <row r="87" spans="1:16" hidden="1" outlineLevel="1">
      <c r="A87" s="442"/>
      <c r="B87" s="139" t="s">
        <v>193</v>
      </c>
      <c r="C87" s="428"/>
      <c r="D87" s="429"/>
      <c r="E87" s="429"/>
      <c r="F87" s="429"/>
      <c r="G87" s="429"/>
      <c r="H87" s="429"/>
      <c r="I87" s="430"/>
      <c r="J87" s="428"/>
      <c r="K87" s="429"/>
      <c r="L87" s="429"/>
      <c r="M87" s="429"/>
      <c r="N87" s="429"/>
      <c r="O87" s="429"/>
      <c r="P87" s="434"/>
    </row>
    <row r="88" spans="1:16" ht="25.5" hidden="1" outlineLevel="1">
      <c r="A88" s="442"/>
      <c r="B88" s="139" t="s">
        <v>194</v>
      </c>
      <c r="C88" s="428"/>
      <c r="D88" s="429"/>
      <c r="E88" s="429"/>
      <c r="F88" s="429"/>
      <c r="G88" s="429"/>
      <c r="H88" s="429"/>
      <c r="I88" s="430"/>
      <c r="J88" s="428"/>
      <c r="K88" s="429"/>
      <c r="L88" s="429"/>
      <c r="M88" s="429"/>
      <c r="N88" s="429"/>
      <c r="O88" s="429"/>
      <c r="P88" s="434"/>
    </row>
    <row r="89" spans="1:16" ht="25.5" hidden="1" outlineLevel="1">
      <c r="A89" s="442"/>
      <c r="B89" s="139" t="s">
        <v>195</v>
      </c>
      <c r="C89" s="428"/>
      <c r="D89" s="429"/>
      <c r="E89" s="429"/>
      <c r="F89" s="429"/>
      <c r="G89" s="429"/>
      <c r="H89" s="429"/>
      <c r="I89" s="430"/>
      <c r="J89" s="428"/>
      <c r="K89" s="429"/>
      <c r="L89" s="429"/>
      <c r="M89" s="429"/>
      <c r="N89" s="429"/>
      <c r="O89" s="429"/>
      <c r="P89" s="434"/>
    </row>
    <row r="90" spans="1:16" ht="25.5" hidden="1" outlineLevel="1">
      <c r="A90" s="442"/>
      <c r="B90" s="139" t="s">
        <v>196</v>
      </c>
      <c r="C90" s="428"/>
      <c r="D90" s="429"/>
      <c r="E90" s="429"/>
      <c r="F90" s="429"/>
      <c r="G90" s="429"/>
      <c r="H90" s="429"/>
      <c r="I90" s="430"/>
      <c r="J90" s="428"/>
      <c r="K90" s="429"/>
      <c r="L90" s="429"/>
      <c r="M90" s="429"/>
      <c r="N90" s="429"/>
      <c r="O90" s="429"/>
      <c r="P90" s="434"/>
    </row>
    <row r="91" spans="1:16" hidden="1" outlineLevel="1">
      <c r="A91" s="519"/>
      <c r="B91" s="141" t="s">
        <v>197</v>
      </c>
      <c r="C91" s="428"/>
      <c r="D91" s="429"/>
      <c r="E91" s="429"/>
      <c r="F91" s="429"/>
      <c r="G91" s="429"/>
      <c r="H91" s="429"/>
      <c r="I91" s="430"/>
      <c r="J91" s="428"/>
      <c r="K91" s="429"/>
      <c r="L91" s="429"/>
      <c r="M91" s="429"/>
      <c r="N91" s="429"/>
      <c r="O91" s="429"/>
      <c r="P91" s="434"/>
    </row>
    <row r="92" spans="1:16" ht="42.75" hidden="1" customHeight="1" outlineLevel="1">
      <c r="A92" s="517" t="s">
        <v>198</v>
      </c>
      <c r="B92" s="139" t="s">
        <v>199</v>
      </c>
      <c r="C92" s="428"/>
      <c r="D92" s="429"/>
      <c r="E92" s="429"/>
      <c r="F92" s="429"/>
      <c r="G92" s="429"/>
      <c r="H92" s="429"/>
      <c r="I92" s="430"/>
      <c r="J92" s="428"/>
      <c r="K92" s="429"/>
      <c r="L92" s="429"/>
      <c r="M92" s="429"/>
      <c r="N92" s="429"/>
      <c r="O92" s="429"/>
      <c r="P92" s="434"/>
    </row>
    <row r="93" spans="1:16" ht="25.5" hidden="1" outlineLevel="1">
      <c r="A93" s="442"/>
      <c r="B93" s="139" t="s">
        <v>200</v>
      </c>
      <c r="C93" s="428"/>
      <c r="D93" s="429"/>
      <c r="E93" s="429"/>
      <c r="F93" s="429"/>
      <c r="G93" s="429"/>
      <c r="H93" s="429"/>
      <c r="I93" s="430"/>
      <c r="J93" s="428"/>
      <c r="K93" s="429"/>
      <c r="L93" s="429"/>
      <c r="M93" s="429"/>
      <c r="N93" s="429"/>
      <c r="O93" s="429"/>
      <c r="P93" s="434"/>
    </row>
    <row r="94" spans="1:16" ht="38.25" hidden="1" outlineLevel="1">
      <c r="A94" s="442"/>
      <c r="B94" s="139" t="s">
        <v>201</v>
      </c>
      <c r="C94" s="428"/>
      <c r="D94" s="429"/>
      <c r="E94" s="429"/>
      <c r="F94" s="429"/>
      <c r="G94" s="429"/>
      <c r="H94" s="429"/>
      <c r="I94" s="430"/>
      <c r="J94" s="428"/>
      <c r="K94" s="429"/>
      <c r="L94" s="429"/>
      <c r="M94" s="429"/>
      <c r="N94" s="429"/>
      <c r="O94" s="429"/>
      <c r="P94" s="434"/>
    </row>
    <row r="95" spans="1:16" ht="26.25" hidden="1" outlineLevel="1" thickBot="1">
      <c r="A95" s="518"/>
      <c r="B95" s="142" t="s">
        <v>202</v>
      </c>
      <c r="C95" s="431"/>
      <c r="D95" s="432"/>
      <c r="E95" s="432"/>
      <c r="F95" s="432"/>
      <c r="G95" s="432"/>
      <c r="H95" s="432"/>
      <c r="I95" s="433"/>
      <c r="J95" s="431"/>
      <c r="K95" s="432"/>
      <c r="L95" s="432"/>
      <c r="M95" s="432"/>
      <c r="N95" s="432"/>
      <c r="O95" s="432"/>
      <c r="P95" s="435"/>
    </row>
    <row r="96" spans="1:16" ht="28.9" customHeight="1" collapsed="1" thickBot="1">
      <c r="A96" s="436" t="s">
        <v>19</v>
      </c>
      <c r="B96" s="437"/>
      <c r="C96" s="179">
        <v>2</v>
      </c>
      <c r="D96" s="178">
        <f>IF(E96&lt;&gt;"",E$12*C96,IF(F96&lt;&gt;"",F$12*C96,IF(G96&lt;&gt;"",G$12*C96,IF(H96&lt;&gt;"",H$12*C96,IF(I96&lt;&gt;"",I$12*C96,0)))))</f>
        <v>1.4</v>
      </c>
      <c r="E96" s="182"/>
      <c r="F96" s="182"/>
      <c r="G96" s="182"/>
      <c r="H96" s="182" t="s">
        <v>54</v>
      </c>
      <c r="I96" s="181"/>
      <c r="J96" s="180">
        <v>4</v>
      </c>
      <c r="K96" s="178">
        <f>IF(L96&lt;&gt;"",L$12*J96,IF(M96&lt;&gt;"",M$12*J96,IF(N96&lt;&gt;"",N$12*J96,IF(O96&lt;&gt;"",O$12*J96,IF(P96&lt;&gt;"",P$12*J96,0)))))</f>
        <v>1.4</v>
      </c>
      <c r="L96" s="182"/>
      <c r="M96" s="182"/>
      <c r="N96" s="182" t="s">
        <v>54</v>
      </c>
      <c r="O96" s="182"/>
      <c r="P96" s="183"/>
    </row>
    <row r="97" spans="1:16" hidden="1" outlineLevel="1">
      <c r="A97" s="475"/>
      <c r="B97" s="134" t="s">
        <v>203</v>
      </c>
      <c r="C97" s="438"/>
      <c r="D97" s="439"/>
      <c r="E97" s="439"/>
      <c r="F97" s="439"/>
      <c r="G97" s="439"/>
      <c r="H97" s="439"/>
      <c r="I97" s="440"/>
      <c r="J97" s="438"/>
      <c r="K97" s="439"/>
      <c r="L97" s="439"/>
      <c r="M97" s="439"/>
      <c r="N97" s="439"/>
      <c r="O97" s="439"/>
      <c r="P97" s="441"/>
    </row>
    <row r="98" spans="1:16" hidden="1" outlineLevel="1">
      <c r="A98" s="475"/>
      <c r="B98" s="134" t="s">
        <v>204</v>
      </c>
      <c r="C98" s="428"/>
      <c r="D98" s="429"/>
      <c r="E98" s="429"/>
      <c r="F98" s="429"/>
      <c r="G98" s="429"/>
      <c r="H98" s="429"/>
      <c r="I98" s="430"/>
      <c r="J98" s="428"/>
      <c r="K98" s="429"/>
      <c r="L98" s="429"/>
      <c r="M98" s="429"/>
      <c r="N98" s="429"/>
      <c r="O98" s="429"/>
      <c r="P98" s="434"/>
    </row>
    <row r="99" spans="1:16" hidden="1" outlineLevel="1">
      <c r="A99" s="475"/>
      <c r="B99" s="134" t="s">
        <v>205</v>
      </c>
      <c r="C99" s="428"/>
      <c r="D99" s="429"/>
      <c r="E99" s="429"/>
      <c r="F99" s="429"/>
      <c r="G99" s="429"/>
      <c r="H99" s="429"/>
      <c r="I99" s="430"/>
      <c r="J99" s="428"/>
      <c r="K99" s="429"/>
      <c r="L99" s="429"/>
      <c r="M99" s="429"/>
      <c r="N99" s="429"/>
      <c r="O99" s="429"/>
      <c r="P99" s="434"/>
    </row>
    <row r="100" spans="1:16" hidden="1" outlineLevel="1">
      <c r="A100" s="475"/>
      <c r="B100" s="134" t="s">
        <v>206</v>
      </c>
      <c r="C100" s="428"/>
      <c r="D100" s="429"/>
      <c r="E100" s="429"/>
      <c r="F100" s="429"/>
      <c r="G100" s="429"/>
      <c r="H100" s="429"/>
      <c r="I100" s="430"/>
      <c r="J100" s="428"/>
      <c r="K100" s="429"/>
      <c r="L100" s="429"/>
      <c r="M100" s="429"/>
      <c r="N100" s="429"/>
      <c r="O100" s="429"/>
      <c r="P100" s="434"/>
    </row>
    <row r="101" spans="1:16" hidden="1" outlineLevel="1">
      <c r="A101" s="475"/>
      <c r="B101" s="143" t="s">
        <v>207</v>
      </c>
      <c r="C101" s="428"/>
      <c r="D101" s="429"/>
      <c r="E101" s="429"/>
      <c r="F101" s="429"/>
      <c r="G101" s="429"/>
      <c r="H101" s="429"/>
      <c r="I101" s="430"/>
      <c r="J101" s="428"/>
      <c r="K101" s="429"/>
      <c r="L101" s="429"/>
      <c r="M101" s="429"/>
      <c r="N101" s="429"/>
      <c r="O101" s="429"/>
      <c r="P101" s="434"/>
    </row>
    <row r="102" spans="1:16" hidden="1" outlineLevel="1">
      <c r="A102" s="475"/>
      <c r="B102" s="143" t="s">
        <v>208</v>
      </c>
      <c r="C102" s="428"/>
      <c r="D102" s="429"/>
      <c r="E102" s="429"/>
      <c r="F102" s="429"/>
      <c r="G102" s="429"/>
      <c r="H102" s="429"/>
      <c r="I102" s="430"/>
      <c r="J102" s="428"/>
      <c r="K102" s="429"/>
      <c r="L102" s="429"/>
      <c r="M102" s="429"/>
      <c r="N102" s="429"/>
      <c r="O102" s="429"/>
      <c r="P102" s="434"/>
    </row>
    <row r="103" spans="1:16" ht="15.75" hidden="1" outlineLevel="1" thickBot="1">
      <c r="A103" s="476"/>
      <c r="B103" s="144" t="s">
        <v>209</v>
      </c>
      <c r="C103" s="431"/>
      <c r="D103" s="432"/>
      <c r="E103" s="432"/>
      <c r="F103" s="432"/>
      <c r="G103" s="432"/>
      <c r="H103" s="432"/>
      <c r="I103" s="433"/>
      <c r="J103" s="431"/>
      <c r="K103" s="432"/>
      <c r="L103" s="432"/>
      <c r="M103" s="432"/>
      <c r="N103" s="432"/>
      <c r="O103" s="432"/>
      <c r="P103" s="435"/>
    </row>
    <row r="104" spans="1:16" ht="5.45" customHeight="1" thickBot="1">
      <c r="A104" s="51"/>
      <c r="B104" s="52"/>
      <c r="C104" s="53"/>
      <c r="D104" s="54"/>
      <c r="E104" s="55"/>
      <c r="F104" s="55"/>
      <c r="G104" s="55"/>
      <c r="H104" s="55"/>
      <c r="I104" s="55"/>
      <c r="J104" s="56"/>
      <c r="K104" s="54"/>
      <c r="L104" s="55"/>
      <c r="M104" s="55"/>
      <c r="N104" s="55"/>
      <c r="O104" s="55"/>
      <c r="P104" s="55"/>
    </row>
    <row r="105" spans="1:16" ht="21" customHeight="1">
      <c r="A105" s="467" t="s">
        <v>210</v>
      </c>
      <c r="B105" s="468"/>
      <c r="C105" s="57">
        <f>SUM(C14:C103)</f>
        <v>20</v>
      </c>
      <c r="D105" s="58">
        <f>SUM(D14:D103)</f>
        <v>14.299999999999999</v>
      </c>
      <c r="E105" s="485"/>
      <c r="F105" s="485"/>
      <c r="G105" s="485"/>
      <c r="H105" s="485"/>
      <c r="I105" s="486"/>
      <c r="J105" s="57">
        <f>SUM(J14:J103)</f>
        <v>40</v>
      </c>
      <c r="K105" s="58">
        <f>SUM(K14:K103)</f>
        <v>28.799999999999997</v>
      </c>
      <c r="L105" s="479"/>
      <c r="M105" s="479"/>
      <c r="N105" s="479"/>
      <c r="O105" s="479"/>
      <c r="P105" s="480"/>
    </row>
    <row r="106" spans="1:16" ht="21" customHeight="1" thickBot="1">
      <c r="A106" s="469" t="s">
        <v>211</v>
      </c>
      <c r="B106" s="470"/>
      <c r="C106" s="59">
        <v>20</v>
      </c>
      <c r="D106" s="239">
        <f>'E31-Dossier'!G25</f>
        <v>13.15</v>
      </c>
      <c r="E106" s="485"/>
      <c r="F106" s="485"/>
      <c r="G106" s="485"/>
      <c r="H106" s="485"/>
      <c r="I106" s="486"/>
      <c r="J106" s="471"/>
      <c r="K106" s="472"/>
      <c r="L106" s="481"/>
      <c r="M106" s="481"/>
      <c r="N106" s="481"/>
      <c r="O106" s="481"/>
      <c r="P106" s="482"/>
    </row>
    <row r="107" spans="1:16" ht="21" customHeight="1" thickTop="1" thickBot="1">
      <c r="A107" s="515" t="s">
        <v>212</v>
      </c>
      <c r="B107" s="516"/>
      <c r="C107" s="60">
        <v>80</v>
      </c>
      <c r="D107" s="61">
        <f>D105+D106+K105</f>
        <v>56.25</v>
      </c>
      <c r="E107" s="487"/>
      <c r="F107" s="487"/>
      <c r="G107" s="487"/>
      <c r="H107" s="487"/>
      <c r="I107" s="488"/>
      <c r="J107" s="473"/>
      <c r="K107" s="474"/>
      <c r="L107" s="483"/>
      <c r="M107" s="483"/>
      <c r="N107" s="483"/>
      <c r="O107" s="483"/>
      <c r="P107" s="484"/>
    </row>
    <row r="108" spans="1:16" ht="4.9000000000000004" customHeight="1" thickBot="1">
      <c r="A108" s="62"/>
      <c r="B108" s="63"/>
      <c r="C108" s="64"/>
      <c r="D108" s="65"/>
      <c r="E108" s="66"/>
      <c r="F108" s="66"/>
      <c r="G108" s="66"/>
      <c r="H108" s="66"/>
      <c r="I108" s="66"/>
      <c r="J108" s="65"/>
      <c r="K108" s="65"/>
      <c r="L108" s="66"/>
      <c r="M108" s="66"/>
      <c r="N108" s="66"/>
      <c r="O108" s="66"/>
      <c r="P108" s="66"/>
    </row>
    <row r="109" spans="1:16" ht="21" customHeight="1">
      <c r="A109" s="493" t="s">
        <v>213</v>
      </c>
      <c r="B109" s="494"/>
      <c r="C109" s="495" t="s">
        <v>90</v>
      </c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6"/>
    </row>
    <row r="110" spans="1:16" ht="87" customHeight="1" thickBot="1">
      <c r="A110" s="465"/>
      <c r="B110" s="466"/>
      <c r="C110" s="477"/>
      <c r="D110" s="477"/>
      <c r="E110" s="477"/>
      <c r="F110" s="477"/>
      <c r="G110" s="477"/>
      <c r="H110" s="477"/>
      <c r="I110" s="477"/>
      <c r="J110" s="477"/>
      <c r="K110" s="477"/>
      <c r="L110" s="477"/>
      <c r="M110" s="477"/>
      <c r="N110" s="477"/>
      <c r="O110" s="477"/>
      <c r="P110" s="478"/>
    </row>
    <row r="111" spans="1:16" ht="4.9000000000000004" customHeight="1">
      <c r="A111" s="67"/>
      <c r="B111" s="21"/>
      <c r="C111" s="22"/>
      <c r="D111" s="23"/>
      <c r="E111" s="24"/>
      <c r="F111" s="24"/>
      <c r="G111" s="24"/>
      <c r="H111" s="24"/>
      <c r="I111" s="24"/>
      <c r="J111" s="25"/>
      <c r="K111" s="23"/>
      <c r="L111" s="24"/>
      <c r="M111" s="24"/>
      <c r="N111" s="24"/>
      <c r="O111" s="24"/>
      <c r="P111" s="24"/>
    </row>
    <row r="112" spans="1:16">
      <c r="A112" s="170" t="s">
        <v>214</v>
      </c>
      <c r="B112" s="21"/>
      <c r="C112" s="22"/>
      <c r="D112" s="68"/>
      <c r="E112" s="24"/>
      <c r="F112" s="24"/>
      <c r="G112" s="24"/>
      <c r="H112" s="24"/>
      <c r="I112" s="24"/>
      <c r="J112" s="25"/>
      <c r="K112" s="23"/>
      <c r="L112" s="24"/>
      <c r="M112" s="24"/>
      <c r="N112" s="24"/>
      <c r="O112" s="24"/>
      <c r="P112" s="24"/>
    </row>
    <row r="113" spans="1:16">
      <c r="A113" s="171" t="s">
        <v>215</v>
      </c>
      <c r="B113" s="21"/>
      <c r="C113" s="22"/>
      <c r="D113" s="23"/>
      <c r="E113" s="24"/>
      <c r="F113" s="24"/>
      <c r="G113" s="24"/>
      <c r="H113" s="24"/>
      <c r="I113" s="24"/>
      <c r="J113" s="25"/>
      <c r="K113" s="23"/>
      <c r="L113" s="24"/>
      <c r="M113" s="24"/>
      <c r="N113" s="24"/>
      <c r="O113" s="24"/>
      <c r="P113" s="24"/>
    </row>
    <row r="114" spans="1:16">
      <c r="A114" s="171" t="s">
        <v>216</v>
      </c>
      <c r="B114" s="21"/>
      <c r="C114" s="22"/>
      <c r="D114" s="23"/>
      <c r="E114" s="24"/>
      <c r="F114" s="24"/>
      <c r="G114" s="24"/>
      <c r="H114" s="24"/>
      <c r="I114" s="24"/>
      <c r="J114" s="25"/>
      <c r="K114" s="23"/>
      <c r="L114" s="24"/>
      <c r="M114" s="24"/>
      <c r="N114" s="24"/>
      <c r="O114" s="24"/>
      <c r="P114" s="24"/>
    </row>
    <row r="115" spans="1:16">
      <c r="A115" s="171" t="s">
        <v>217</v>
      </c>
    </row>
    <row r="116" spans="1:16">
      <c r="A116" s="170" t="s">
        <v>218</v>
      </c>
    </row>
  </sheetData>
  <sheetProtection selectLockedCells="1"/>
  <mergeCells count="69">
    <mergeCell ref="C1:I1"/>
    <mergeCell ref="J1:P1"/>
    <mergeCell ref="A109:B109"/>
    <mergeCell ref="C109:P109"/>
    <mergeCell ref="O5:P5"/>
    <mergeCell ref="C5:J5"/>
    <mergeCell ref="C3:P3"/>
    <mergeCell ref="C4:P4"/>
    <mergeCell ref="A1:B1"/>
    <mergeCell ref="C2:P2"/>
    <mergeCell ref="A2:B2"/>
    <mergeCell ref="A5:B5"/>
    <mergeCell ref="B7:P7"/>
    <mergeCell ref="A107:B107"/>
    <mergeCell ref="A92:A95"/>
    <mergeCell ref="A85:A91"/>
    <mergeCell ref="A110:B110"/>
    <mergeCell ref="A105:B105"/>
    <mergeCell ref="A106:B106"/>
    <mergeCell ref="J106:K107"/>
    <mergeCell ref="A97:A103"/>
    <mergeCell ref="C110:P110"/>
    <mergeCell ref="L105:P107"/>
    <mergeCell ref="E105:I107"/>
    <mergeCell ref="J52:P79"/>
    <mergeCell ref="A58:A61"/>
    <mergeCell ref="A56:A57"/>
    <mergeCell ref="A62:A65"/>
    <mergeCell ref="A66:A71"/>
    <mergeCell ref="A74:A79"/>
    <mergeCell ref="A72:A73"/>
    <mergeCell ref="A14:B14"/>
    <mergeCell ref="C15:I26"/>
    <mergeCell ref="J15:P26"/>
    <mergeCell ref="A28:A29"/>
    <mergeCell ref="A26:B26"/>
    <mergeCell ref="A16:B16"/>
    <mergeCell ref="A17:B17"/>
    <mergeCell ref="A18:B18"/>
    <mergeCell ref="A19:B19"/>
    <mergeCell ref="A20:B20"/>
    <mergeCell ref="A21:B21"/>
    <mergeCell ref="J28:P50"/>
    <mergeCell ref="A27:B27"/>
    <mergeCell ref="A3:B3"/>
    <mergeCell ref="A4:B4"/>
    <mergeCell ref="C10:I10"/>
    <mergeCell ref="J10:P10"/>
    <mergeCell ref="B8:P8"/>
    <mergeCell ref="A51:B51"/>
    <mergeCell ref="C28:I50"/>
    <mergeCell ref="C52:I79"/>
    <mergeCell ref="A15:B15"/>
    <mergeCell ref="A22:B22"/>
    <mergeCell ref="A23:B23"/>
    <mergeCell ref="A24:B24"/>
    <mergeCell ref="A25:B25"/>
    <mergeCell ref="A45:A50"/>
    <mergeCell ref="A41:A44"/>
    <mergeCell ref="A36:A40"/>
    <mergeCell ref="A30:A35"/>
    <mergeCell ref="A53:A55"/>
    <mergeCell ref="A80:B80"/>
    <mergeCell ref="C81:I95"/>
    <mergeCell ref="J81:P95"/>
    <mergeCell ref="A96:B96"/>
    <mergeCell ref="C97:I103"/>
    <mergeCell ref="J97:P103"/>
    <mergeCell ref="A81:A84"/>
  </mergeCells>
  <conditionalFormatting sqref="E14:I14">
    <cfRule type="expression" dxfId="12" priority="2">
      <formula>IF(COUNTA($E14:$I14)&gt;1,TRUE,FALSE)</formula>
    </cfRule>
  </conditionalFormatting>
  <conditionalFormatting sqref="E27:I27 E51:I51 E80:I80 E96:I96">
    <cfRule type="expression" dxfId="11" priority="4">
      <formula>IF(COUNTA($E27:$I27)&gt;1,TRUE,FALSE)</formula>
    </cfRule>
  </conditionalFormatting>
  <conditionalFormatting sqref="L14:P14">
    <cfRule type="expression" dxfId="10" priority="1">
      <formula>IF(COUNTA($L14:$P14)&gt;1,TRUE,FALSE)</formula>
    </cfRule>
  </conditionalFormatting>
  <conditionalFormatting sqref="L27:P27 L51:P51 L80:P80 L96:P96">
    <cfRule type="expression" dxfId="9" priority="3">
      <formula>IF(COUNTA($L27:$P27)&gt;1,TRUE,FALSE)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69" orientation="landscape" horizontalDpi="4294967293" verticalDpi="0" r:id="rId1"/>
  <headerFooter>
    <oddFooter>Page &amp;P 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9C47-9D26-4DFE-8EF1-3374D1F012E7}">
  <sheetPr>
    <pageSetUpPr fitToPage="1"/>
  </sheetPr>
  <dimension ref="A1:F23"/>
  <sheetViews>
    <sheetView workbookViewId="0">
      <selection activeCell="F20" sqref="F20"/>
    </sheetView>
  </sheetViews>
  <sheetFormatPr defaultColWidth="11.42578125" defaultRowHeight="15"/>
  <cols>
    <col min="1" max="5" width="23.7109375" customWidth="1"/>
    <col min="6" max="6" width="9.7109375" customWidth="1"/>
  </cols>
  <sheetData>
    <row r="1" spans="1:6" ht="20.45" customHeight="1">
      <c r="A1" s="528" t="s">
        <v>38</v>
      </c>
      <c r="B1" s="529"/>
      <c r="C1" s="529"/>
      <c r="D1" s="529"/>
      <c r="E1" s="529"/>
      <c r="F1" s="530"/>
    </row>
    <row r="2" spans="1:6" ht="20.45" customHeight="1">
      <c r="A2" s="531" t="s">
        <v>219</v>
      </c>
      <c r="B2" s="532"/>
      <c r="C2" s="532"/>
      <c r="D2" s="532"/>
      <c r="E2" s="532"/>
      <c r="F2" s="533"/>
    </row>
    <row r="3" spans="1:6" ht="28.9" customHeight="1" thickBot="1">
      <c r="A3" s="534" t="s">
        <v>220</v>
      </c>
      <c r="B3" s="535"/>
      <c r="C3" s="535"/>
      <c r="D3" s="535"/>
      <c r="E3" s="535"/>
      <c r="F3" s="536"/>
    </row>
    <row r="4" spans="1:6" ht="4.9000000000000004" customHeight="1" thickBot="1">
      <c r="A4" s="67"/>
      <c r="B4" s="21"/>
      <c r="C4" s="21"/>
      <c r="D4" s="21"/>
      <c r="E4" s="21"/>
      <c r="F4" s="21"/>
    </row>
    <row r="5" spans="1:6">
      <c r="A5" s="524" t="s">
        <v>221</v>
      </c>
      <c r="B5" s="541" t="s">
        <v>42</v>
      </c>
      <c r="C5" s="542"/>
      <c r="D5" s="542"/>
      <c r="E5" s="542"/>
      <c r="F5" s="526" t="s">
        <v>13</v>
      </c>
    </row>
    <row r="6" spans="1:6">
      <c r="A6" s="525"/>
      <c r="B6" s="184" t="s">
        <v>222</v>
      </c>
      <c r="C6" s="271" t="s">
        <v>44</v>
      </c>
      <c r="D6" s="271" t="s">
        <v>45</v>
      </c>
      <c r="E6" s="272" t="s">
        <v>46</v>
      </c>
      <c r="F6" s="527"/>
    </row>
    <row r="7" spans="1:6" ht="15.75" thickBot="1">
      <c r="A7" s="308"/>
      <c r="B7" s="309">
        <v>0.1</v>
      </c>
      <c r="C7" s="310">
        <v>0.35</v>
      </c>
      <c r="D7" s="310">
        <v>0.7</v>
      </c>
      <c r="E7" s="311">
        <v>1</v>
      </c>
      <c r="F7" s="292"/>
    </row>
    <row r="8" spans="1:6" ht="4.9000000000000004" customHeight="1" thickBot="1">
      <c r="A8" s="312"/>
      <c r="B8" s="313"/>
      <c r="C8" s="313"/>
      <c r="D8" s="313"/>
      <c r="E8" s="313"/>
      <c r="F8" s="293"/>
    </row>
    <row r="9" spans="1:6" ht="42.75">
      <c r="A9" s="264" t="s">
        <v>223</v>
      </c>
      <c r="B9" s="265" t="s">
        <v>224</v>
      </c>
      <c r="C9" s="543" t="s">
        <v>225</v>
      </c>
      <c r="D9" s="543" t="s">
        <v>226</v>
      </c>
      <c r="E9" s="544" t="s">
        <v>227</v>
      </c>
      <c r="F9" s="538"/>
    </row>
    <row r="10" spans="1:6" ht="57">
      <c r="A10" s="267" t="s">
        <v>228</v>
      </c>
      <c r="B10" s="265" t="s">
        <v>229</v>
      </c>
      <c r="C10" s="543"/>
      <c r="D10" s="543"/>
      <c r="E10" s="544"/>
      <c r="F10" s="538"/>
    </row>
    <row r="11" spans="1:6" ht="71.25">
      <c r="A11" s="269" t="s">
        <v>230</v>
      </c>
      <c r="B11" s="266"/>
      <c r="C11" s="543"/>
      <c r="D11" s="543"/>
      <c r="E11" s="544"/>
      <c r="F11" s="538"/>
    </row>
    <row r="12" spans="1:6" ht="15.75" thickBot="1">
      <c r="A12" s="314">
        <v>10</v>
      </c>
      <c r="B12" s="315"/>
      <c r="C12" s="316"/>
      <c r="D12" s="316" t="s">
        <v>54</v>
      </c>
      <c r="E12" s="317"/>
      <c r="F12" s="318">
        <f>IF(B12&lt;&gt;"",$A12*B$7,IF(C12&lt;&gt;"",$A12*C$7,IF(D12&lt;&gt;"",$A12*D$7,IF(E12&lt;&gt;"",$A12*E$7,0))))</f>
        <v>7</v>
      </c>
    </row>
    <row r="13" spans="1:6" ht="28.5">
      <c r="A13" s="539" t="s">
        <v>231</v>
      </c>
      <c r="B13" s="537" t="s">
        <v>232</v>
      </c>
      <c r="C13" s="540" t="s">
        <v>233</v>
      </c>
      <c r="D13" s="540" t="s">
        <v>234</v>
      </c>
      <c r="E13" s="268" t="s">
        <v>235</v>
      </c>
      <c r="F13" s="538"/>
    </row>
    <row r="14" spans="1:6">
      <c r="A14" s="539"/>
      <c r="B14" s="537"/>
      <c r="C14" s="540"/>
      <c r="D14" s="540"/>
      <c r="E14" s="268" t="s">
        <v>236</v>
      </c>
      <c r="F14" s="538"/>
    </row>
    <row r="15" spans="1:6" ht="28.5">
      <c r="A15" s="539"/>
      <c r="B15" s="537"/>
      <c r="C15" s="540"/>
      <c r="D15" s="540"/>
      <c r="E15" s="268" t="s">
        <v>237</v>
      </c>
      <c r="F15" s="538"/>
    </row>
    <row r="16" spans="1:6" ht="15.75" thickBot="1">
      <c r="A16" s="314">
        <v>10</v>
      </c>
      <c r="B16" s="315"/>
      <c r="C16" s="316" t="s">
        <v>54</v>
      </c>
      <c r="D16" s="316"/>
      <c r="E16" s="317"/>
      <c r="F16" s="318">
        <f>IF(B16&lt;&gt;"",$A16*B$7,IF(C16&lt;&gt;"",$A16*C$7,IF(D16&lt;&gt;"",$A16*D$7,IF(E16&lt;&gt;"",$A16*E$7,0))))</f>
        <v>3.5</v>
      </c>
    </row>
    <row r="17" spans="1:6" ht="57">
      <c r="A17" s="257" t="s">
        <v>238</v>
      </c>
      <c r="B17" s="258" t="s">
        <v>239</v>
      </c>
      <c r="C17" s="263" t="s">
        <v>240</v>
      </c>
      <c r="D17" s="263" t="s">
        <v>241</v>
      </c>
      <c r="E17" s="259" t="s">
        <v>242</v>
      </c>
      <c r="F17" s="319"/>
    </row>
    <row r="18" spans="1:6" ht="15.75" thickBot="1">
      <c r="A18" s="314">
        <v>20</v>
      </c>
      <c r="B18" s="315"/>
      <c r="C18" s="316"/>
      <c r="D18" s="316" t="s">
        <v>54</v>
      </c>
      <c r="E18" s="317"/>
      <c r="F18" s="318">
        <f>IF(B18&lt;&gt;"",$A18*B$7,IF(C18&lt;&gt;"",$A18*C$7,IF(D18&lt;&gt;"",$A18*D$7,IF(E18&lt;&gt;"",$A18*E$7,0))))</f>
        <v>14</v>
      </c>
    </row>
    <row r="19" spans="1:6" ht="20.45" customHeight="1">
      <c r="A19" s="520" t="s">
        <v>243</v>
      </c>
      <c r="B19" s="521"/>
      <c r="C19" s="236" t="s">
        <v>244</v>
      </c>
      <c r="D19" s="260"/>
      <c r="E19" s="260"/>
      <c r="F19" s="237">
        <f>SUM(F9:F18)</f>
        <v>24.5</v>
      </c>
    </row>
    <row r="20" spans="1:6" ht="20.45" customHeight="1" thickBot="1">
      <c r="A20" s="522" t="s">
        <v>88</v>
      </c>
      <c r="B20" s="523"/>
      <c r="C20" s="261" t="s">
        <v>244</v>
      </c>
      <c r="D20" s="261"/>
      <c r="E20" s="261"/>
      <c r="F20" s="270">
        <v>24.5</v>
      </c>
    </row>
    <row r="21" spans="1:6" ht="4.9000000000000004" customHeight="1" thickBot="1">
      <c r="A21" s="262"/>
      <c r="B21" s="21"/>
      <c r="C21" s="21"/>
      <c r="D21" s="21"/>
      <c r="E21" s="21"/>
      <c r="F21" s="21"/>
    </row>
    <row r="22" spans="1:6" ht="28.9" customHeight="1">
      <c r="A22" s="402" t="s">
        <v>245</v>
      </c>
      <c r="B22" s="403"/>
      <c r="C22" s="405"/>
      <c r="D22" s="402" t="s">
        <v>246</v>
      </c>
      <c r="E22" s="403"/>
      <c r="F22" s="405"/>
    </row>
    <row r="23" spans="1:6" ht="57.6" customHeight="1" thickBot="1">
      <c r="A23" s="406"/>
      <c r="B23" s="396"/>
      <c r="C23" s="397"/>
      <c r="D23" s="406"/>
      <c r="E23" s="396"/>
      <c r="F23" s="397"/>
    </row>
  </sheetData>
  <sheetProtection sheet="1" objects="1" scenarios="1" selectLockedCells="1"/>
  <mergeCells count="21">
    <mergeCell ref="A1:F1"/>
    <mergeCell ref="A2:F2"/>
    <mergeCell ref="A3:F3"/>
    <mergeCell ref="B13:B15"/>
    <mergeCell ref="D22:F22"/>
    <mergeCell ref="A22:C22"/>
    <mergeCell ref="F9:F11"/>
    <mergeCell ref="A13:A15"/>
    <mergeCell ref="C13:C15"/>
    <mergeCell ref="D13:D15"/>
    <mergeCell ref="F13:F15"/>
    <mergeCell ref="B5:E5"/>
    <mergeCell ref="C9:C11"/>
    <mergeCell ref="D9:D11"/>
    <mergeCell ref="E9:E11"/>
    <mergeCell ref="A23:C23"/>
    <mergeCell ref="D23:F23"/>
    <mergeCell ref="A19:B19"/>
    <mergeCell ref="A20:B20"/>
    <mergeCell ref="A5:A6"/>
    <mergeCell ref="F5:F6"/>
  </mergeCells>
  <conditionalFormatting sqref="B12:F12 B16:F16 B18:F18">
    <cfRule type="expression" dxfId="8" priority="1">
      <formula>IF(COUNTA($B12:$E12)&gt;1,TRUE,FALSE)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6" orientation="landscape" horizontalDpi="4294967293" verticalDpi="0" r:id="rId1"/>
  <headerFoot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BFDF-3B44-4B15-9246-59365591A8FC}">
  <sheetPr>
    <outlinePr summaryBelow="0"/>
    <pageSetUpPr fitToPage="1"/>
  </sheetPr>
  <dimension ref="A1:I164"/>
  <sheetViews>
    <sheetView zoomScaleNormal="100" workbookViewId="0">
      <pane ySplit="12" topLeftCell="A13" activePane="bottomLeft" state="frozen"/>
      <selection pane="bottomLeft" activeCell="F1" sqref="F1:G1"/>
    </sheetView>
  </sheetViews>
  <sheetFormatPr defaultColWidth="11.42578125" defaultRowHeight="15" outlineLevelRow="1"/>
  <cols>
    <col min="1" max="1" width="31.7109375" style="16" customWidth="1"/>
    <col min="2" max="2" width="47.7109375" style="16" customWidth="1"/>
    <col min="3" max="9" width="7.7109375" customWidth="1"/>
  </cols>
  <sheetData>
    <row r="1" spans="1:9" s="17" customFormat="1" ht="15" customHeight="1">
      <c r="A1" s="541" t="str">
        <f>"Académie de " &amp; Synthèse!C1</f>
        <v>Académie de Awwww</v>
      </c>
      <c r="B1" s="592"/>
      <c r="C1" s="576" t="str">
        <f>Synthèse!E1</f>
        <v>Session</v>
      </c>
      <c r="D1" s="577"/>
      <c r="E1" s="577"/>
      <c r="F1" s="578">
        <f>Synthèse!H1</f>
        <v>2025</v>
      </c>
      <c r="G1" s="578"/>
      <c r="H1" s="333"/>
      <c r="I1" s="334"/>
    </row>
    <row r="2" spans="1:9" s="17" customFormat="1" ht="15" customHeight="1">
      <c r="A2" s="545" t="s">
        <v>3</v>
      </c>
      <c r="B2" s="546"/>
      <c r="C2" s="564" t="str">
        <f>Synthèse!E2</f>
        <v>Etablissement de formation</v>
      </c>
      <c r="D2" s="565"/>
      <c r="E2" s="565"/>
      <c r="F2" s="565"/>
      <c r="G2" s="565"/>
      <c r="H2" s="565"/>
      <c r="I2" s="566"/>
    </row>
    <row r="3" spans="1:9" s="17" customFormat="1" ht="15" customHeight="1">
      <c r="A3" s="545" t="s">
        <v>5</v>
      </c>
      <c r="B3" s="546"/>
      <c r="C3" s="570" t="str">
        <f>Synthèse!F3</f>
        <v>Xxxxx</v>
      </c>
      <c r="D3" s="571"/>
      <c r="E3" s="571"/>
      <c r="F3" s="571"/>
      <c r="G3" s="571"/>
      <c r="H3" s="571"/>
      <c r="I3" s="572"/>
    </row>
    <row r="4" spans="1:9" s="17" customFormat="1" ht="15" customHeight="1">
      <c r="A4" s="547" t="s">
        <v>247</v>
      </c>
      <c r="B4" s="548"/>
      <c r="C4" s="573" t="str">
        <f>Synthèse!F4</f>
        <v>Aaaaa</v>
      </c>
      <c r="D4" s="574"/>
      <c r="E4" s="574"/>
      <c r="F4" s="574"/>
      <c r="G4" s="574"/>
      <c r="H4" s="574"/>
      <c r="I4" s="575"/>
    </row>
    <row r="5" spans="1:9" s="17" customFormat="1" ht="15" customHeight="1" thickBot="1">
      <c r="A5" s="549" t="s">
        <v>248</v>
      </c>
      <c r="B5" s="550"/>
      <c r="C5" s="569" t="s">
        <v>249</v>
      </c>
      <c r="D5" s="569"/>
      <c r="E5" s="69" t="s">
        <v>94</v>
      </c>
      <c r="F5" s="70">
        <v>4</v>
      </c>
      <c r="G5" s="70" t="s">
        <v>95</v>
      </c>
      <c r="H5" s="567">
        <v>45241</v>
      </c>
      <c r="I5" s="568"/>
    </row>
    <row r="6" spans="1:9" ht="4.9000000000000004" customHeight="1" thickBot="1">
      <c r="A6" s="71"/>
      <c r="B6" s="71"/>
      <c r="C6" s="21"/>
      <c r="D6" s="21"/>
      <c r="E6" s="21"/>
      <c r="F6" s="21"/>
      <c r="G6" s="21"/>
      <c r="H6" s="21"/>
      <c r="I6" s="21"/>
    </row>
    <row r="7" spans="1:9" ht="15" customHeight="1" thickBot="1">
      <c r="A7" s="72" t="s">
        <v>10</v>
      </c>
      <c r="B7" s="560" t="str">
        <f>Synthèse!B6</f>
        <v>Yyyy</v>
      </c>
      <c r="C7" s="560"/>
      <c r="D7" s="560"/>
      <c r="E7" s="560"/>
      <c r="F7" s="560"/>
      <c r="G7" s="560"/>
      <c r="H7" s="560"/>
      <c r="I7" s="561"/>
    </row>
    <row r="8" spans="1:9" ht="4.9000000000000004" customHeight="1" thickBot="1">
      <c r="A8" s="71"/>
      <c r="B8" s="71"/>
      <c r="C8" s="21"/>
      <c r="D8" s="21"/>
      <c r="E8" s="21"/>
      <c r="F8" s="21"/>
      <c r="G8" s="21"/>
      <c r="H8" s="21"/>
      <c r="I8" s="21"/>
    </row>
    <row r="9" spans="1:9" ht="25.5" customHeight="1" thickBot="1">
      <c r="A9" s="223" t="s">
        <v>250</v>
      </c>
      <c r="B9" s="582"/>
      <c r="C9" s="582"/>
      <c r="D9" s="582"/>
      <c r="E9" s="582"/>
      <c r="F9" s="582"/>
      <c r="G9" s="582"/>
      <c r="H9" s="582"/>
      <c r="I9" s="583"/>
    </row>
    <row r="10" spans="1:9" ht="8.25" customHeight="1" thickBot="1">
      <c r="A10" s="71"/>
      <c r="B10" s="71"/>
      <c r="C10" s="21"/>
      <c r="D10" s="21"/>
      <c r="E10" s="21"/>
      <c r="F10" s="21"/>
      <c r="G10" s="21"/>
      <c r="H10" s="21"/>
      <c r="I10" s="21"/>
    </row>
    <row r="11" spans="1:9" ht="15" customHeight="1">
      <c r="A11" s="73" t="s">
        <v>251</v>
      </c>
      <c r="B11" s="74" t="s">
        <v>102</v>
      </c>
      <c r="C11" s="75" t="s">
        <v>103</v>
      </c>
      <c r="D11" s="76" t="s">
        <v>13</v>
      </c>
      <c r="E11" s="77" t="s">
        <v>104</v>
      </c>
      <c r="F11" s="77" t="s">
        <v>105</v>
      </c>
      <c r="G11" s="77" t="s">
        <v>106</v>
      </c>
      <c r="H11" s="77" t="s">
        <v>107</v>
      </c>
      <c r="I11" s="78" t="s">
        <v>108</v>
      </c>
    </row>
    <row r="12" spans="1:9" ht="21" customHeight="1" thickBot="1">
      <c r="A12" s="79"/>
      <c r="B12" s="80"/>
      <c r="C12" s="50"/>
      <c r="D12" s="81"/>
      <c r="E12" s="82">
        <v>0</v>
      </c>
      <c r="F12" s="83">
        <v>0.1</v>
      </c>
      <c r="G12" s="83">
        <v>0.35</v>
      </c>
      <c r="H12" s="83">
        <v>0.7</v>
      </c>
      <c r="I12" s="84">
        <v>1</v>
      </c>
    </row>
    <row r="13" spans="1:9" ht="4.9000000000000004" customHeight="1" thickBot="1">
      <c r="A13" s="85"/>
      <c r="B13" s="85"/>
      <c r="C13" s="45"/>
      <c r="D13" s="86"/>
      <c r="E13" s="87"/>
      <c r="F13" s="88"/>
      <c r="G13" s="88"/>
      <c r="H13" s="88"/>
      <c r="I13" s="87"/>
    </row>
    <row r="14" spans="1:9" ht="30" customHeight="1" collapsed="1" thickBot="1">
      <c r="A14" s="584" t="s">
        <v>22</v>
      </c>
      <c r="B14" s="585"/>
      <c r="C14" s="227">
        <v>11</v>
      </c>
      <c r="D14" s="228">
        <f>IF(E14&lt;&gt;"",E$12*C14,IF(F14&lt;&gt;"",F$12*C14,IF(G14&lt;&gt;"",G$12*C14,IF(H14&lt;&gt;"",H$12*C14,IF(I14&lt;&gt;"",I$12*C14,0)))))</f>
        <v>1.1000000000000001</v>
      </c>
      <c r="E14" s="229"/>
      <c r="F14" s="229" t="s">
        <v>54</v>
      </c>
      <c r="G14" s="229"/>
      <c r="H14" s="229"/>
      <c r="I14" s="230"/>
    </row>
    <row r="15" spans="1:9" ht="25.5" hidden="1" outlineLevel="1">
      <c r="A15" s="562" t="s">
        <v>252</v>
      </c>
      <c r="B15" s="145" t="s">
        <v>253</v>
      </c>
      <c r="C15" s="554"/>
      <c r="D15" s="555"/>
      <c r="E15" s="555"/>
      <c r="F15" s="555"/>
      <c r="G15" s="555"/>
      <c r="H15" s="555"/>
      <c r="I15" s="556"/>
    </row>
    <row r="16" spans="1:9" ht="25.5" hidden="1" outlineLevel="1">
      <c r="A16" s="562"/>
      <c r="B16" s="145" t="s">
        <v>254</v>
      </c>
      <c r="C16" s="554"/>
      <c r="D16" s="555"/>
      <c r="E16" s="555"/>
      <c r="F16" s="555"/>
      <c r="G16" s="555"/>
      <c r="H16" s="555"/>
      <c r="I16" s="556"/>
    </row>
    <row r="17" spans="1:9" ht="25.5" hidden="1" outlineLevel="1">
      <c r="A17" s="562"/>
      <c r="B17" s="145" t="s">
        <v>255</v>
      </c>
      <c r="C17" s="554"/>
      <c r="D17" s="555"/>
      <c r="E17" s="555"/>
      <c r="F17" s="555"/>
      <c r="G17" s="555"/>
      <c r="H17" s="555"/>
      <c r="I17" s="556"/>
    </row>
    <row r="18" spans="1:9" ht="25.5" hidden="1" outlineLevel="1">
      <c r="A18" s="562"/>
      <c r="B18" s="145" t="s">
        <v>256</v>
      </c>
      <c r="C18" s="554"/>
      <c r="D18" s="555"/>
      <c r="E18" s="555"/>
      <c r="F18" s="555"/>
      <c r="G18" s="555"/>
      <c r="H18" s="555"/>
      <c r="I18" s="556"/>
    </row>
    <row r="19" spans="1:9" hidden="1" outlineLevel="1">
      <c r="A19" s="563"/>
      <c r="B19" s="146" t="s">
        <v>257</v>
      </c>
      <c r="C19" s="557"/>
      <c r="D19" s="558"/>
      <c r="E19" s="558"/>
      <c r="F19" s="558"/>
      <c r="G19" s="558"/>
      <c r="H19" s="558"/>
      <c r="I19" s="559"/>
    </row>
    <row r="20" spans="1:9" ht="38.25" hidden="1" outlineLevel="1">
      <c r="A20" s="589" t="s">
        <v>258</v>
      </c>
      <c r="B20" s="147" t="s">
        <v>259</v>
      </c>
      <c r="C20" s="551"/>
      <c r="D20" s="552"/>
      <c r="E20" s="552"/>
      <c r="F20" s="552"/>
      <c r="G20" s="552"/>
      <c r="H20" s="552"/>
      <c r="I20" s="553"/>
    </row>
    <row r="21" spans="1:9" ht="25.5" hidden="1" outlineLevel="1">
      <c r="A21" s="590"/>
      <c r="B21" s="145" t="s">
        <v>260</v>
      </c>
      <c r="C21" s="554"/>
      <c r="D21" s="555"/>
      <c r="E21" s="555"/>
      <c r="F21" s="555"/>
      <c r="G21" s="555"/>
      <c r="H21" s="555"/>
      <c r="I21" s="556"/>
    </row>
    <row r="22" spans="1:9" ht="38.25" hidden="1" outlineLevel="1">
      <c r="A22" s="590"/>
      <c r="B22" s="145" t="s">
        <v>261</v>
      </c>
      <c r="C22" s="554"/>
      <c r="D22" s="555"/>
      <c r="E22" s="555"/>
      <c r="F22" s="555"/>
      <c r="G22" s="555"/>
      <c r="H22" s="555"/>
      <c r="I22" s="556"/>
    </row>
    <row r="23" spans="1:9" ht="25.5" hidden="1" outlineLevel="1">
      <c r="A23" s="590"/>
      <c r="B23" s="145" t="s">
        <v>262</v>
      </c>
      <c r="C23" s="554"/>
      <c r="D23" s="555"/>
      <c r="E23" s="555"/>
      <c r="F23" s="555"/>
      <c r="G23" s="555"/>
      <c r="H23" s="555"/>
      <c r="I23" s="556"/>
    </row>
    <row r="24" spans="1:9" hidden="1" outlineLevel="1">
      <c r="A24" s="590"/>
      <c r="B24" s="145" t="s">
        <v>263</v>
      </c>
      <c r="C24" s="554"/>
      <c r="D24" s="555"/>
      <c r="E24" s="555"/>
      <c r="F24" s="555"/>
      <c r="G24" s="555"/>
      <c r="H24" s="555"/>
      <c r="I24" s="556"/>
    </row>
    <row r="25" spans="1:9" hidden="1" outlineLevel="1">
      <c r="A25" s="590"/>
      <c r="B25" s="145" t="s">
        <v>264</v>
      </c>
      <c r="C25" s="554"/>
      <c r="D25" s="555"/>
      <c r="E25" s="555"/>
      <c r="F25" s="555"/>
      <c r="G25" s="555"/>
      <c r="H25" s="555"/>
      <c r="I25" s="556"/>
    </row>
    <row r="26" spans="1:9" ht="25.5" hidden="1" outlineLevel="1">
      <c r="A26" s="590"/>
      <c r="B26" s="145" t="s">
        <v>265</v>
      </c>
      <c r="C26" s="554"/>
      <c r="D26" s="555"/>
      <c r="E26" s="555"/>
      <c r="F26" s="555"/>
      <c r="G26" s="555"/>
      <c r="H26" s="555"/>
      <c r="I26" s="556"/>
    </row>
    <row r="27" spans="1:9" hidden="1" outlineLevel="1">
      <c r="A27" s="590"/>
      <c r="B27" s="145" t="s">
        <v>266</v>
      </c>
      <c r="C27" s="554"/>
      <c r="D27" s="555"/>
      <c r="E27" s="555"/>
      <c r="F27" s="555"/>
      <c r="G27" s="555"/>
      <c r="H27" s="555"/>
      <c r="I27" s="556"/>
    </row>
    <row r="28" spans="1:9" ht="25.5" hidden="1" outlineLevel="1">
      <c r="A28" s="590"/>
      <c r="B28" s="145" t="s">
        <v>267</v>
      </c>
      <c r="C28" s="554"/>
      <c r="D28" s="555"/>
      <c r="E28" s="555"/>
      <c r="F28" s="555"/>
      <c r="G28" s="555"/>
      <c r="H28" s="555"/>
      <c r="I28" s="556"/>
    </row>
    <row r="29" spans="1:9" hidden="1" outlineLevel="1">
      <c r="A29" s="590"/>
      <c r="B29" s="145" t="s">
        <v>268</v>
      </c>
      <c r="C29" s="554"/>
      <c r="D29" s="555"/>
      <c r="E29" s="555"/>
      <c r="F29" s="555"/>
      <c r="G29" s="555"/>
      <c r="H29" s="555"/>
      <c r="I29" s="556"/>
    </row>
    <row r="30" spans="1:9" hidden="1" outlineLevel="1">
      <c r="A30" s="590"/>
      <c r="B30" s="145" t="s">
        <v>269</v>
      </c>
      <c r="C30" s="554"/>
      <c r="D30" s="555"/>
      <c r="E30" s="555"/>
      <c r="F30" s="555"/>
      <c r="G30" s="555"/>
      <c r="H30" s="555"/>
      <c r="I30" s="556"/>
    </row>
    <row r="31" spans="1:9" hidden="1" outlineLevel="1">
      <c r="A31" s="590"/>
      <c r="B31" s="145" t="s">
        <v>270</v>
      </c>
      <c r="C31" s="554"/>
      <c r="D31" s="555"/>
      <c r="E31" s="555"/>
      <c r="F31" s="555"/>
      <c r="G31" s="555"/>
      <c r="H31" s="555"/>
      <c r="I31" s="556"/>
    </row>
    <row r="32" spans="1:9" hidden="1" outlineLevel="1">
      <c r="A32" s="590"/>
      <c r="B32" s="145" t="s">
        <v>271</v>
      </c>
      <c r="C32" s="554"/>
      <c r="D32" s="555"/>
      <c r="E32" s="555"/>
      <c r="F32" s="555"/>
      <c r="G32" s="555"/>
      <c r="H32" s="555"/>
      <c r="I32" s="556"/>
    </row>
    <row r="33" spans="1:9" ht="30.75" hidden="1" customHeight="1" outlineLevel="1">
      <c r="A33" s="590"/>
      <c r="B33" s="145" t="s">
        <v>272</v>
      </c>
      <c r="C33" s="554"/>
      <c r="D33" s="555"/>
      <c r="E33" s="555"/>
      <c r="F33" s="555"/>
      <c r="G33" s="555"/>
      <c r="H33" s="555"/>
      <c r="I33" s="556"/>
    </row>
    <row r="34" spans="1:9" ht="38.25" hidden="1" outlineLevel="1">
      <c r="A34" s="590"/>
      <c r="B34" s="145" t="s">
        <v>273</v>
      </c>
      <c r="C34" s="554"/>
      <c r="D34" s="555"/>
      <c r="E34" s="555"/>
      <c r="F34" s="555"/>
      <c r="G34" s="555"/>
      <c r="H34" s="555"/>
      <c r="I34" s="556"/>
    </row>
    <row r="35" spans="1:9" hidden="1" outlineLevel="1">
      <c r="A35" s="590"/>
      <c r="B35" s="145" t="s">
        <v>274</v>
      </c>
      <c r="C35" s="554"/>
      <c r="D35" s="555"/>
      <c r="E35" s="555"/>
      <c r="F35" s="555"/>
      <c r="G35" s="555"/>
      <c r="H35" s="555"/>
      <c r="I35" s="556"/>
    </row>
    <row r="36" spans="1:9" hidden="1" outlineLevel="1">
      <c r="A36" s="590"/>
      <c r="B36" s="145" t="s">
        <v>275</v>
      </c>
      <c r="C36" s="554"/>
      <c r="D36" s="555"/>
      <c r="E36" s="555"/>
      <c r="F36" s="555"/>
      <c r="G36" s="555"/>
      <c r="H36" s="555"/>
      <c r="I36" s="556"/>
    </row>
    <row r="37" spans="1:9" ht="38.25" hidden="1" outlineLevel="1">
      <c r="A37" s="172" t="s">
        <v>276</v>
      </c>
      <c r="B37" s="586" t="s">
        <v>277</v>
      </c>
      <c r="C37" s="551"/>
      <c r="D37" s="552"/>
      <c r="E37" s="552"/>
      <c r="F37" s="552"/>
      <c r="G37" s="552"/>
      <c r="H37" s="552"/>
      <c r="I37" s="553"/>
    </row>
    <row r="38" spans="1:9" hidden="1" outlineLevel="1">
      <c r="A38" s="148" t="s">
        <v>278</v>
      </c>
      <c r="B38" s="587"/>
      <c r="C38" s="554"/>
      <c r="D38" s="555"/>
      <c r="E38" s="555"/>
      <c r="F38" s="555"/>
      <c r="G38" s="555"/>
      <c r="H38" s="555"/>
      <c r="I38" s="556"/>
    </row>
    <row r="39" spans="1:9" hidden="1" outlineLevel="1">
      <c r="A39" s="148" t="s">
        <v>279</v>
      </c>
      <c r="B39" s="587"/>
      <c r="C39" s="554"/>
      <c r="D39" s="555"/>
      <c r="E39" s="555"/>
      <c r="F39" s="555"/>
      <c r="G39" s="555"/>
      <c r="H39" s="555"/>
      <c r="I39" s="556"/>
    </row>
    <row r="40" spans="1:9" hidden="1" outlineLevel="1">
      <c r="A40" s="148" t="s">
        <v>280</v>
      </c>
      <c r="B40" s="587"/>
      <c r="C40" s="554"/>
      <c r="D40" s="555"/>
      <c r="E40" s="555"/>
      <c r="F40" s="555"/>
      <c r="G40" s="555"/>
      <c r="H40" s="555"/>
      <c r="I40" s="556"/>
    </row>
    <row r="41" spans="1:9" hidden="1" outlineLevel="1">
      <c r="A41" s="148" t="s">
        <v>281</v>
      </c>
      <c r="B41" s="587"/>
      <c r="C41" s="554"/>
      <c r="D41" s="555"/>
      <c r="E41" s="555"/>
      <c r="F41" s="555"/>
      <c r="G41" s="555"/>
      <c r="H41" s="555"/>
      <c r="I41" s="556"/>
    </row>
    <row r="42" spans="1:9" hidden="1" outlineLevel="1">
      <c r="A42" s="173" t="s">
        <v>282</v>
      </c>
      <c r="B42" s="588"/>
      <c r="C42" s="557"/>
      <c r="D42" s="558"/>
      <c r="E42" s="558"/>
      <c r="F42" s="558"/>
      <c r="G42" s="558"/>
      <c r="H42" s="558"/>
      <c r="I42" s="559"/>
    </row>
    <row r="43" spans="1:9" hidden="1" outlineLevel="1">
      <c r="A43" s="590" t="s">
        <v>283</v>
      </c>
      <c r="B43" s="145" t="s">
        <v>284</v>
      </c>
      <c r="C43" s="554"/>
      <c r="D43" s="555"/>
      <c r="E43" s="555"/>
      <c r="F43" s="555"/>
      <c r="G43" s="555"/>
      <c r="H43" s="555"/>
      <c r="I43" s="556"/>
    </row>
    <row r="44" spans="1:9" ht="25.5" hidden="1" outlineLevel="1">
      <c r="A44" s="590"/>
      <c r="B44" s="145" t="s">
        <v>285</v>
      </c>
      <c r="C44" s="554"/>
      <c r="D44" s="555"/>
      <c r="E44" s="555"/>
      <c r="F44" s="555"/>
      <c r="G44" s="555"/>
      <c r="H44" s="555"/>
      <c r="I44" s="556"/>
    </row>
    <row r="45" spans="1:9" ht="25.5" hidden="1" outlineLevel="1">
      <c r="A45" s="590"/>
      <c r="B45" s="145" t="s">
        <v>286</v>
      </c>
      <c r="C45" s="554"/>
      <c r="D45" s="555"/>
      <c r="E45" s="555"/>
      <c r="F45" s="555"/>
      <c r="G45" s="555"/>
      <c r="H45" s="555"/>
      <c r="I45" s="556"/>
    </row>
    <row r="46" spans="1:9" ht="25.5" hidden="1" outlineLevel="1">
      <c r="A46" s="590"/>
      <c r="B46" s="145" t="s">
        <v>287</v>
      </c>
      <c r="C46" s="554"/>
      <c r="D46" s="555"/>
      <c r="E46" s="555"/>
      <c r="F46" s="555"/>
      <c r="G46" s="555"/>
      <c r="H46" s="555"/>
      <c r="I46" s="556"/>
    </row>
    <row r="47" spans="1:9" ht="38.25" hidden="1" outlineLevel="1">
      <c r="A47" s="589" t="s">
        <v>288</v>
      </c>
      <c r="B47" s="147" t="s">
        <v>289</v>
      </c>
      <c r="C47" s="551"/>
      <c r="D47" s="552"/>
      <c r="E47" s="552"/>
      <c r="F47" s="552"/>
      <c r="G47" s="552"/>
      <c r="H47" s="552"/>
      <c r="I47" s="553"/>
    </row>
    <row r="48" spans="1:9" hidden="1" outlineLevel="1">
      <c r="A48" s="590"/>
      <c r="B48" s="145" t="s">
        <v>290</v>
      </c>
      <c r="C48" s="554"/>
      <c r="D48" s="555"/>
      <c r="E48" s="555"/>
      <c r="F48" s="555"/>
      <c r="G48" s="555"/>
      <c r="H48" s="555"/>
      <c r="I48" s="556"/>
    </row>
    <row r="49" spans="1:9" hidden="1" outlineLevel="1">
      <c r="A49" s="590"/>
      <c r="B49" s="145" t="s">
        <v>291</v>
      </c>
      <c r="C49" s="554"/>
      <c r="D49" s="555"/>
      <c r="E49" s="555"/>
      <c r="F49" s="555"/>
      <c r="G49" s="555"/>
      <c r="H49" s="555"/>
      <c r="I49" s="556"/>
    </row>
    <row r="50" spans="1:9" ht="38.25" hidden="1" outlineLevel="1">
      <c r="A50" s="590"/>
      <c r="B50" s="145" t="s">
        <v>292</v>
      </c>
      <c r="C50" s="554"/>
      <c r="D50" s="555"/>
      <c r="E50" s="555"/>
      <c r="F50" s="555"/>
      <c r="G50" s="555"/>
      <c r="H50" s="555"/>
      <c r="I50" s="556"/>
    </row>
    <row r="51" spans="1:9" hidden="1" outlineLevel="1">
      <c r="A51" s="590"/>
      <c r="B51" s="145" t="s">
        <v>293</v>
      </c>
      <c r="C51" s="554"/>
      <c r="D51" s="555"/>
      <c r="E51" s="555"/>
      <c r="F51" s="555"/>
      <c r="G51" s="555"/>
      <c r="H51" s="555"/>
      <c r="I51" s="556"/>
    </row>
    <row r="52" spans="1:9" hidden="1" outlineLevel="1">
      <c r="A52" s="590"/>
      <c r="B52" s="145" t="s">
        <v>294</v>
      </c>
      <c r="C52" s="554"/>
      <c r="D52" s="555"/>
      <c r="E52" s="555"/>
      <c r="F52" s="555"/>
      <c r="G52" s="555"/>
      <c r="H52" s="555"/>
      <c r="I52" s="556"/>
    </row>
    <row r="53" spans="1:9" ht="25.5" hidden="1" outlineLevel="1">
      <c r="A53" s="590"/>
      <c r="B53" s="145" t="s">
        <v>295</v>
      </c>
      <c r="C53" s="554"/>
      <c r="D53" s="555"/>
      <c r="E53" s="555"/>
      <c r="F53" s="555"/>
      <c r="G53" s="555"/>
      <c r="H53" s="555"/>
      <c r="I53" s="556"/>
    </row>
    <row r="54" spans="1:9" ht="25.5" hidden="1" outlineLevel="1">
      <c r="A54" s="590"/>
      <c r="B54" s="145" t="s">
        <v>296</v>
      </c>
      <c r="C54" s="554"/>
      <c r="D54" s="555"/>
      <c r="E54" s="555"/>
      <c r="F54" s="555"/>
      <c r="G54" s="555"/>
      <c r="H54" s="555"/>
      <c r="I54" s="556"/>
    </row>
    <row r="55" spans="1:9" ht="25.5" hidden="1" outlineLevel="1">
      <c r="A55" s="590"/>
      <c r="B55" s="145" t="s">
        <v>297</v>
      </c>
      <c r="C55" s="554"/>
      <c r="D55" s="555"/>
      <c r="E55" s="555"/>
      <c r="F55" s="555"/>
      <c r="G55" s="555"/>
      <c r="H55" s="555"/>
      <c r="I55" s="556"/>
    </row>
    <row r="56" spans="1:9" ht="38.25" hidden="1" outlineLevel="1">
      <c r="A56" s="590"/>
      <c r="B56" s="145" t="s">
        <v>273</v>
      </c>
      <c r="C56" s="554"/>
      <c r="D56" s="555"/>
      <c r="E56" s="555"/>
      <c r="F56" s="555"/>
      <c r="G56" s="555"/>
      <c r="H56" s="555"/>
      <c r="I56" s="556"/>
    </row>
    <row r="57" spans="1:9" hidden="1" outlineLevel="1">
      <c r="A57" s="591"/>
      <c r="B57" s="146" t="s">
        <v>298</v>
      </c>
      <c r="C57" s="557"/>
      <c r="D57" s="558"/>
      <c r="E57" s="558"/>
      <c r="F57" s="558"/>
      <c r="G57" s="558"/>
      <c r="H57" s="558"/>
      <c r="I57" s="559"/>
    </row>
    <row r="58" spans="1:9" hidden="1" outlineLevel="1">
      <c r="A58" s="589" t="s">
        <v>299</v>
      </c>
      <c r="B58" s="147" t="s">
        <v>300</v>
      </c>
      <c r="C58" s="551"/>
      <c r="D58" s="552"/>
      <c r="E58" s="552"/>
      <c r="F58" s="552"/>
      <c r="G58" s="552"/>
      <c r="H58" s="552"/>
      <c r="I58" s="553"/>
    </row>
    <row r="59" spans="1:9" hidden="1" outlineLevel="1">
      <c r="A59" s="590"/>
      <c r="B59" s="145" t="s">
        <v>301</v>
      </c>
      <c r="C59" s="554"/>
      <c r="D59" s="555"/>
      <c r="E59" s="555"/>
      <c r="F59" s="555"/>
      <c r="G59" s="555"/>
      <c r="H59" s="555"/>
      <c r="I59" s="556"/>
    </row>
    <row r="60" spans="1:9" hidden="1" outlineLevel="1">
      <c r="A60" s="590"/>
      <c r="B60" s="145" t="s">
        <v>302</v>
      </c>
      <c r="C60" s="554"/>
      <c r="D60" s="555"/>
      <c r="E60" s="555"/>
      <c r="F60" s="555"/>
      <c r="G60" s="555"/>
      <c r="H60" s="555"/>
      <c r="I60" s="556"/>
    </row>
    <row r="61" spans="1:9" hidden="1" outlineLevel="1">
      <c r="A61" s="590"/>
      <c r="B61" s="145" t="s">
        <v>303</v>
      </c>
      <c r="C61" s="554"/>
      <c r="D61" s="555"/>
      <c r="E61" s="555"/>
      <c r="F61" s="555"/>
      <c r="G61" s="555"/>
      <c r="H61" s="555"/>
      <c r="I61" s="556"/>
    </row>
    <row r="62" spans="1:9" hidden="1" outlineLevel="1">
      <c r="A62" s="590"/>
      <c r="B62" s="145" t="s">
        <v>304</v>
      </c>
      <c r="C62" s="554"/>
      <c r="D62" s="555"/>
      <c r="E62" s="555"/>
      <c r="F62" s="555"/>
      <c r="G62" s="555"/>
      <c r="H62" s="555"/>
      <c r="I62" s="556"/>
    </row>
    <row r="63" spans="1:9" hidden="1" outlineLevel="1">
      <c r="A63" s="590"/>
      <c r="B63" s="145" t="s">
        <v>270</v>
      </c>
      <c r="C63" s="554"/>
      <c r="D63" s="555"/>
      <c r="E63" s="555"/>
      <c r="F63" s="555"/>
      <c r="G63" s="555"/>
      <c r="H63" s="555"/>
      <c r="I63" s="556"/>
    </row>
    <row r="64" spans="1:9" hidden="1" outlineLevel="1">
      <c r="A64" s="590"/>
      <c r="B64" s="145" t="s">
        <v>271</v>
      </c>
      <c r="C64" s="554"/>
      <c r="D64" s="555"/>
      <c r="E64" s="555"/>
      <c r="F64" s="555"/>
      <c r="G64" s="555"/>
      <c r="H64" s="555"/>
      <c r="I64" s="556"/>
    </row>
    <row r="65" spans="1:9" ht="25.5" hidden="1" outlineLevel="1">
      <c r="A65" s="590"/>
      <c r="B65" s="145" t="s">
        <v>305</v>
      </c>
      <c r="C65" s="554"/>
      <c r="D65" s="555"/>
      <c r="E65" s="555"/>
      <c r="F65" s="555"/>
      <c r="G65" s="555"/>
      <c r="H65" s="555"/>
      <c r="I65" s="556"/>
    </row>
    <row r="66" spans="1:9" hidden="1" outlineLevel="1">
      <c r="A66" s="590"/>
      <c r="B66" s="145" t="s">
        <v>306</v>
      </c>
      <c r="C66" s="554"/>
      <c r="D66" s="555"/>
      <c r="E66" s="555"/>
      <c r="F66" s="555"/>
      <c r="G66" s="555"/>
      <c r="H66" s="555"/>
      <c r="I66" s="556"/>
    </row>
    <row r="67" spans="1:9" ht="25.5" hidden="1" outlineLevel="1">
      <c r="A67" s="590"/>
      <c r="B67" s="145" t="s">
        <v>307</v>
      </c>
      <c r="C67" s="554"/>
      <c r="D67" s="555"/>
      <c r="E67" s="555"/>
      <c r="F67" s="555"/>
      <c r="G67" s="555"/>
      <c r="H67" s="555"/>
      <c r="I67" s="556"/>
    </row>
    <row r="68" spans="1:9" hidden="1" outlineLevel="1">
      <c r="A68" s="590"/>
      <c r="B68" s="145" t="s">
        <v>268</v>
      </c>
      <c r="C68" s="554"/>
      <c r="D68" s="555"/>
      <c r="E68" s="555"/>
      <c r="F68" s="555"/>
      <c r="G68" s="555"/>
      <c r="H68" s="555"/>
      <c r="I68" s="556"/>
    </row>
    <row r="69" spans="1:9" hidden="1" outlineLevel="1">
      <c r="A69" s="590"/>
      <c r="B69" s="145" t="s">
        <v>308</v>
      </c>
      <c r="C69" s="554"/>
      <c r="D69" s="555"/>
      <c r="E69" s="555"/>
      <c r="F69" s="555"/>
      <c r="G69" s="555"/>
      <c r="H69" s="555"/>
      <c r="I69" s="556"/>
    </row>
    <row r="70" spans="1:9" ht="38.25" hidden="1" outlineLevel="1">
      <c r="A70" s="590"/>
      <c r="B70" s="145" t="s">
        <v>272</v>
      </c>
      <c r="C70" s="554"/>
      <c r="D70" s="555"/>
      <c r="E70" s="555"/>
      <c r="F70" s="555"/>
      <c r="G70" s="555"/>
      <c r="H70" s="555"/>
      <c r="I70" s="556"/>
    </row>
    <row r="71" spans="1:9" ht="38.25" hidden="1" outlineLevel="1">
      <c r="A71" s="590"/>
      <c r="B71" s="145" t="s">
        <v>309</v>
      </c>
      <c r="C71" s="554"/>
      <c r="D71" s="555"/>
      <c r="E71" s="555"/>
      <c r="F71" s="555"/>
      <c r="G71" s="555"/>
      <c r="H71" s="555"/>
      <c r="I71" s="556"/>
    </row>
    <row r="72" spans="1:9" ht="25.5" hidden="1" outlineLevel="1">
      <c r="A72" s="590"/>
      <c r="B72" s="145" t="s">
        <v>310</v>
      </c>
      <c r="C72" s="554"/>
      <c r="D72" s="555"/>
      <c r="E72" s="555"/>
      <c r="F72" s="555"/>
      <c r="G72" s="555"/>
      <c r="H72" s="555"/>
      <c r="I72" s="556"/>
    </row>
    <row r="73" spans="1:9" ht="25.5" hidden="1" outlineLevel="1">
      <c r="A73" s="591"/>
      <c r="B73" s="146" t="s">
        <v>311</v>
      </c>
      <c r="C73" s="557"/>
      <c r="D73" s="558"/>
      <c r="E73" s="558"/>
      <c r="F73" s="558"/>
      <c r="G73" s="558"/>
      <c r="H73" s="558"/>
      <c r="I73" s="559"/>
    </row>
    <row r="74" spans="1:9" hidden="1" outlineLevel="1">
      <c r="A74" s="590" t="s">
        <v>312</v>
      </c>
      <c r="B74" s="145" t="s">
        <v>313</v>
      </c>
      <c r="C74" s="551"/>
      <c r="D74" s="552"/>
      <c r="E74" s="552"/>
      <c r="F74" s="552"/>
      <c r="G74" s="552"/>
      <c r="H74" s="552"/>
      <c r="I74" s="553"/>
    </row>
    <row r="75" spans="1:9" hidden="1" outlineLevel="1">
      <c r="A75" s="590"/>
      <c r="B75" s="145" t="s">
        <v>314</v>
      </c>
      <c r="C75" s="554"/>
      <c r="D75" s="555"/>
      <c r="E75" s="555"/>
      <c r="F75" s="555"/>
      <c r="G75" s="555"/>
      <c r="H75" s="555"/>
      <c r="I75" s="556"/>
    </row>
    <row r="76" spans="1:9" hidden="1" outlineLevel="1">
      <c r="A76" s="590"/>
      <c r="B76" s="145" t="s">
        <v>315</v>
      </c>
      <c r="C76" s="554"/>
      <c r="D76" s="555"/>
      <c r="E76" s="555"/>
      <c r="F76" s="555"/>
      <c r="G76" s="555"/>
      <c r="H76" s="555"/>
      <c r="I76" s="556"/>
    </row>
    <row r="77" spans="1:9" hidden="1" outlineLevel="1">
      <c r="A77" s="590"/>
      <c r="B77" s="145" t="s">
        <v>316</v>
      </c>
      <c r="C77" s="554"/>
      <c r="D77" s="555"/>
      <c r="E77" s="555"/>
      <c r="F77" s="555"/>
      <c r="G77" s="555"/>
      <c r="H77" s="555"/>
      <c r="I77" s="556"/>
    </row>
    <row r="78" spans="1:9" ht="25.5" hidden="1" outlineLevel="1">
      <c r="A78" s="590"/>
      <c r="B78" s="145" t="s">
        <v>317</v>
      </c>
      <c r="C78" s="554"/>
      <c r="D78" s="555"/>
      <c r="E78" s="555"/>
      <c r="F78" s="555"/>
      <c r="G78" s="555"/>
      <c r="H78" s="555"/>
      <c r="I78" s="556"/>
    </row>
    <row r="79" spans="1:9" ht="26.25" hidden="1" outlineLevel="1" thickBot="1">
      <c r="A79" s="590"/>
      <c r="B79" s="145" t="s">
        <v>318</v>
      </c>
      <c r="C79" s="593"/>
      <c r="D79" s="594"/>
      <c r="E79" s="594"/>
      <c r="F79" s="594"/>
      <c r="G79" s="594"/>
      <c r="H79" s="594"/>
      <c r="I79" s="595"/>
    </row>
    <row r="80" spans="1:9" ht="30" customHeight="1" collapsed="1" thickBot="1">
      <c r="A80" s="584" t="s">
        <v>23</v>
      </c>
      <c r="B80" s="619"/>
      <c r="C80" s="231">
        <v>11</v>
      </c>
      <c r="D80" s="228">
        <f>IF(E80&lt;&gt;"",E$12*C80,IF(F80&lt;&gt;"",F$12*C80,IF(G80&lt;&gt;"",G$12*C80,IF(H80&lt;&gt;"",H$12*C80,IF(I80&lt;&gt;"",I$12*C80,0)))))</f>
        <v>3.8499999999999996</v>
      </c>
      <c r="E80" s="229"/>
      <c r="F80" s="229"/>
      <c r="G80" s="229" t="s">
        <v>54</v>
      </c>
      <c r="H80" s="229"/>
      <c r="I80" s="230"/>
    </row>
    <row r="81" spans="1:9" hidden="1" outlineLevel="1">
      <c r="A81" s="590" t="s">
        <v>319</v>
      </c>
      <c r="B81" s="145" t="s">
        <v>320</v>
      </c>
      <c r="C81" s="554"/>
      <c r="D81" s="555"/>
      <c r="E81" s="555"/>
      <c r="F81" s="555"/>
      <c r="G81" s="555"/>
      <c r="H81" s="555"/>
      <c r="I81" s="556"/>
    </row>
    <row r="82" spans="1:9" hidden="1" outlineLevel="1">
      <c r="A82" s="590"/>
      <c r="B82" s="145" t="s">
        <v>321</v>
      </c>
      <c r="C82" s="554"/>
      <c r="D82" s="555"/>
      <c r="E82" s="555"/>
      <c r="F82" s="555"/>
      <c r="G82" s="555"/>
      <c r="H82" s="555"/>
      <c r="I82" s="556"/>
    </row>
    <row r="83" spans="1:9" hidden="1" outlineLevel="1">
      <c r="A83" s="590"/>
      <c r="B83" s="145" t="s">
        <v>322</v>
      </c>
      <c r="C83" s="554"/>
      <c r="D83" s="555"/>
      <c r="E83" s="555"/>
      <c r="F83" s="555"/>
      <c r="G83" s="555"/>
      <c r="H83" s="555"/>
      <c r="I83" s="556"/>
    </row>
    <row r="84" spans="1:9" ht="25.5" hidden="1" outlineLevel="1">
      <c r="A84" s="590"/>
      <c r="B84" s="145" t="s">
        <v>323</v>
      </c>
      <c r="C84" s="554"/>
      <c r="D84" s="555"/>
      <c r="E84" s="555"/>
      <c r="F84" s="555"/>
      <c r="G84" s="555"/>
      <c r="H84" s="555"/>
      <c r="I84" s="556"/>
    </row>
    <row r="85" spans="1:9" ht="25.5" hidden="1" outlineLevel="1">
      <c r="A85" s="596" t="s">
        <v>324</v>
      </c>
      <c r="B85" s="147" t="s">
        <v>253</v>
      </c>
      <c r="C85" s="551"/>
      <c r="D85" s="552"/>
      <c r="E85" s="552"/>
      <c r="F85" s="552"/>
      <c r="G85" s="552"/>
      <c r="H85" s="552"/>
      <c r="I85" s="553"/>
    </row>
    <row r="86" spans="1:9" hidden="1" outlineLevel="1">
      <c r="A86" s="597"/>
      <c r="B86" s="145" t="s">
        <v>325</v>
      </c>
      <c r="C86" s="554"/>
      <c r="D86" s="555"/>
      <c r="E86" s="555"/>
      <c r="F86" s="555"/>
      <c r="G86" s="555"/>
      <c r="H86" s="555"/>
      <c r="I86" s="556"/>
    </row>
    <row r="87" spans="1:9" hidden="1" outlineLevel="1">
      <c r="A87" s="598"/>
      <c r="B87" s="146" t="s">
        <v>326</v>
      </c>
      <c r="C87" s="557"/>
      <c r="D87" s="558"/>
      <c r="E87" s="558"/>
      <c r="F87" s="558"/>
      <c r="G87" s="558"/>
      <c r="H87" s="558"/>
      <c r="I87" s="559"/>
    </row>
    <row r="88" spans="1:9" ht="25.5" hidden="1" outlineLevel="1">
      <c r="A88" s="596" t="s">
        <v>327</v>
      </c>
      <c r="B88" s="147" t="s">
        <v>328</v>
      </c>
      <c r="C88" s="551"/>
      <c r="D88" s="552"/>
      <c r="E88" s="552"/>
      <c r="F88" s="552"/>
      <c r="G88" s="552"/>
      <c r="H88" s="552"/>
      <c r="I88" s="553"/>
    </row>
    <row r="89" spans="1:9" ht="25.5" hidden="1" outlineLevel="1">
      <c r="A89" s="597"/>
      <c r="B89" s="145" t="s">
        <v>329</v>
      </c>
      <c r="C89" s="554"/>
      <c r="D89" s="555"/>
      <c r="E89" s="555"/>
      <c r="F89" s="555"/>
      <c r="G89" s="555"/>
      <c r="H89" s="555"/>
      <c r="I89" s="556"/>
    </row>
    <row r="90" spans="1:9" ht="25.5" hidden="1" outlineLevel="1">
      <c r="A90" s="598"/>
      <c r="B90" s="146" t="s">
        <v>330</v>
      </c>
      <c r="C90" s="557"/>
      <c r="D90" s="558"/>
      <c r="E90" s="558"/>
      <c r="F90" s="558"/>
      <c r="G90" s="558"/>
      <c r="H90" s="558"/>
      <c r="I90" s="559"/>
    </row>
    <row r="91" spans="1:9" ht="25.5" hidden="1" outlineLevel="1">
      <c r="A91" s="597" t="s">
        <v>331</v>
      </c>
      <c r="B91" s="145" t="s">
        <v>332</v>
      </c>
      <c r="C91" s="554"/>
      <c r="D91" s="555"/>
      <c r="E91" s="555"/>
      <c r="F91" s="555"/>
      <c r="G91" s="555"/>
      <c r="H91" s="555"/>
      <c r="I91" s="556"/>
    </row>
    <row r="92" spans="1:9" hidden="1" outlineLevel="1">
      <c r="A92" s="597"/>
      <c r="B92" s="145" t="s">
        <v>333</v>
      </c>
      <c r="C92" s="554"/>
      <c r="D92" s="555"/>
      <c r="E92" s="555"/>
      <c r="F92" s="555"/>
      <c r="G92" s="555"/>
      <c r="H92" s="555"/>
      <c r="I92" s="556"/>
    </row>
    <row r="93" spans="1:9" ht="25.5" hidden="1" outlineLevel="1">
      <c r="A93" s="598"/>
      <c r="B93" s="146" t="s">
        <v>334</v>
      </c>
      <c r="C93" s="557"/>
      <c r="D93" s="558"/>
      <c r="E93" s="558"/>
      <c r="F93" s="558"/>
      <c r="G93" s="558"/>
      <c r="H93" s="558"/>
      <c r="I93" s="559"/>
    </row>
    <row r="94" spans="1:9" hidden="1" outlineLevel="1">
      <c r="A94" s="597" t="s">
        <v>335</v>
      </c>
      <c r="B94" s="145" t="s">
        <v>336</v>
      </c>
      <c r="C94" s="551"/>
      <c r="D94" s="552"/>
      <c r="E94" s="552"/>
      <c r="F94" s="552"/>
      <c r="G94" s="552"/>
      <c r="H94" s="552"/>
      <c r="I94" s="553"/>
    </row>
    <row r="95" spans="1:9" ht="63.75" hidden="1" outlineLevel="1">
      <c r="A95" s="597"/>
      <c r="B95" s="145" t="s">
        <v>337</v>
      </c>
      <c r="C95" s="554"/>
      <c r="D95" s="555"/>
      <c r="E95" s="555"/>
      <c r="F95" s="555"/>
      <c r="G95" s="555"/>
      <c r="H95" s="555"/>
      <c r="I95" s="556"/>
    </row>
    <row r="96" spans="1:9" hidden="1" outlineLevel="1">
      <c r="A96" s="597"/>
      <c r="B96" s="145" t="s">
        <v>338</v>
      </c>
      <c r="C96" s="554"/>
      <c r="D96" s="555"/>
      <c r="E96" s="555"/>
      <c r="F96" s="555"/>
      <c r="G96" s="555"/>
      <c r="H96" s="555"/>
      <c r="I96" s="556"/>
    </row>
    <row r="97" spans="1:9" ht="25.5" hidden="1" outlineLevel="1">
      <c r="A97" s="597"/>
      <c r="B97" s="145" t="s">
        <v>339</v>
      </c>
      <c r="C97" s="554"/>
      <c r="D97" s="555"/>
      <c r="E97" s="555"/>
      <c r="F97" s="555"/>
      <c r="G97" s="555"/>
      <c r="H97" s="555"/>
      <c r="I97" s="556"/>
    </row>
    <row r="98" spans="1:9" ht="25.5" hidden="1" outlineLevel="1">
      <c r="A98" s="597"/>
      <c r="B98" s="145" t="s">
        <v>340</v>
      </c>
      <c r="C98" s="554"/>
      <c r="D98" s="555"/>
      <c r="E98" s="555"/>
      <c r="F98" s="555"/>
      <c r="G98" s="555"/>
      <c r="H98" s="555"/>
      <c r="I98" s="556"/>
    </row>
    <row r="99" spans="1:9" hidden="1" outlineLevel="1">
      <c r="A99" s="596" t="s">
        <v>341</v>
      </c>
      <c r="B99" s="147" t="s">
        <v>342</v>
      </c>
      <c r="C99" s="551"/>
      <c r="D99" s="552"/>
      <c r="E99" s="552"/>
      <c r="F99" s="552"/>
      <c r="G99" s="552"/>
      <c r="H99" s="552"/>
      <c r="I99" s="553"/>
    </row>
    <row r="100" spans="1:9" ht="25.5" hidden="1" outlineLevel="1">
      <c r="A100" s="597"/>
      <c r="B100" s="145" t="s">
        <v>343</v>
      </c>
      <c r="C100" s="554"/>
      <c r="D100" s="555"/>
      <c r="E100" s="555"/>
      <c r="F100" s="555"/>
      <c r="G100" s="555"/>
      <c r="H100" s="555"/>
      <c r="I100" s="556"/>
    </row>
    <row r="101" spans="1:9" hidden="1" outlineLevel="1">
      <c r="A101" s="597"/>
      <c r="B101" s="145" t="s">
        <v>344</v>
      </c>
      <c r="C101" s="554"/>
      <c r="D101" s="555"/>
      <c r="E101" s="555"/>
      <c r="F101" s="555"/>
      <c r="G101" s="555"/>
      <c r="H101" s="555"/>
      <c r="I101" s="556"/>
    </row>
    <row r="102" spans="1:9" ht="25.5" hidden="1" outlineLevel="1">
      <c r="A102" s="597"/>
      <c r="B102" s="145" t="s">
        <v>345</v>
      </c>
      <c r="C102" s="554"/>
      <c r="D102" s="555"/>
      <c r="E102" s="555"/>
      <c r="F102" s="555"/>
      <c r="G102" s="555"/>
      <c r="H102" s="555"/>
      <c r="I102" s="556"/>
    </row>
    <row r="103" spans="1:9" hidden="1" outlineLevel="1">
      <c r="A103" s="598"/>
      <c r="B103" s="146" t="s">
        <v>346</v>
      </c>
      <c r="C103" s="557"/>
      <c r="D103" s="558"/>
      <c r="E103" s="558"/>
      <c r="F103" s="558"/>
      <c r="G103" s="558"/>
      <c r="H103" s="558"/>
      <c r="I103" s="559"/>
    </row>
    <row r="104" spans="1:9" ht="51.75" hidden="1" outlineLevel="1" thickBot="1">
      <c r="A104" s="150" t="s">
        <v>347</v>
      </c>
      <c r="B104" s="145" t="s">
        <v>348</v>
      </c>
      <c r="C104" s="593"/>
      <c r="D104" s="594"/>
      <c r="E104" s="594"/>
      <c r="F104" s="594"/>
      <c r="G104" s="594"/>
      <c r="H104" s="594"/>
      <c r="I104" s="595"/>
    </row>
    <row r="105" spans="1:9" ht="30" customHeight="1" collapsed="1" thickBot="1">
      <c r="A105" s="584" t="s">
        <v>24</v>
      </c>
      <c r="B105" s="619"/>
      <c r="C105" s="231">
        <v>8</v>
      </c>
      <c r="D105" s="228">
        <f>IF(E105&lt;&gt;"",E$12*C105,IF(F105&lt;&gt;"",F$12*C105,IF(G105&lt;&gt;"",G$12*C105,IF(H105&lt;&gt;"",H$12*C105,IF(I105&lt;&gt;"",I$12*C105,0)))))</f>
        <v>0.8</v>
      </c>
      <c r="E105" s="229"/>
      <c r="F105" s="229" t="s">
        <v>54</v>
      </c>
      <c r="G105" s="229"/>
      <c r="H105" s="229"/>
      <c r="I105" s="230"/>
    </row>
    <row r="106" spans="1:9" hidden="1" outlineLevel="1">
      <c r="A106" s="590" t="s">
        <v>349</v>
      </c>
      <c r="B106" s="145" t="s">
        <v>350</v>
      </c>
      <c r="C106" s="554"/>
      <c r="D106" s="555"/>
      <c r="E106" s="555"/>
      <c r="F106" s="555"/>
      <c r="G106" s="555"/>
      <c r="H106" s="555"/>
      <c r="I106" s="556"/>
    </row>
    <row r="107" spans="1:9" hidden="1" outlineLevel="1">
      <c r="A107" s="590"/>
      <c r="B107" s="145" t="s">
        <v>351</v>
      </c>
      <c r="C107" s="554"/>
      <c r="D107" s="555"/>
      <c r="E107" s="555"/>
      <c r="F107" s="555"/>
      <c r="G107" s="555"/>
      <c r="H107" s="555"/>
      <c r="I107" s="556"/>
    </row>
    <row r="108" spans="1:9" ht="25.5" hidden="1" outlineLevel="1">
      <c r="A108" s="590"/>
      <c r="B108" s="145" t="s">
        <v>352</v>
      </c>
      <c r="C108" s="554"/>
      <c r="D108" s="555"/>
      <c r="E108" s="555"/>
      <c r="F108" s="555"/>
      <c r="G108" s="555"/>
      <c r="H108" s="555"/>
      <c r="I108" s="556"/>
    </row>
    <row r="109" spans="1:9" ht="51" hidden="1" outlineLevel="1">
      <c r="A109" s="590"/>
      <c r="B109" s="145" t="s">
        <v>353</v>
      </c>
      <c r="C109" s="554"/>
      <c r="D109" s="555"/>
      <c r="E109" s="555"/>
      <c r="F109" s="555"/>
      <c r="G109" s="555"/>
      <c r="H109" s="555"/>
      <c r="I109" s="556"/>
    </row>
    <row r="110" spans="1:9" ht="25.5" hidden="1" outlineLevel="1">
      <c r="A110" s="590"/>
      <c r="B110" s="145" t="s">
        <v>354</v>
      </c>
      <c r="C110" s="554"/>
      <c r="D110" s="555"/>
      <c r="E110" s="555"/>
      <c r="F110" s="555"/>
      <c r="G110" s="555"/>
      <c r="H110" s="555"/>
      <c r="I110" s="556"/>
    </row>
    <row r="111" spans="1:9" hidden="1" outlineLevel="1">
      <c r="A111" s="590"/>
      <c r="B111" s="145" t="s">
        <v>355</v>
      </c>
      <c r="C111" s="554"/>
      <c r="D111" s="555"/>
      <c r="E111" s="555"/>
      <c r="F111" s="555"/>
      <c r="G111" s="555"/>
      <c r="H111" s="555"/>
      <c r="I111" s="556"/>
    </row>
    <row r="112" spans="1:9" ht="25.5" hidden="1" outlineLevel="1">
      <c r="A112" s="590"/>
      <c r="B112" s="145" t="s">
        <v>356</v>
      </c>
      <c r="C112" s="554"/>
      <c r="D112" s="555"/>
      <c r="E112" s="555"/>
      <c r="F112" s="555"/>
      <c r="G112" s="555"/>
      <c r="H112" s="555"/>
      <c r="I112" s="556"/>
    </row>
    <row r="113" spans="1:9" hidden="1" outlineLevel="1">
      <c r="A113" s="590"/>
      <c r="B113" s="145" t="s">
        <v>357</v>
      </c>
      <c r="C113" s="554"/>
      <c r="D113" s="555"/>
      <c r="E113" s="555"/>
      <c r="F113" s="555"/>
      <c r="G113" s="555"/>
      <c r="H113" s="555"/>
      <c r="I113" s="556"/>
    </row>
    <row r="114" spans="1:9" ht="63.75" hidden="1" outlineLevel="1">
      <c r="A114" s="185" t="s">
        <v>358</v>
      </c>
      <c r="B114" s="149" t="s">
        <v>359</v>
      </c>
      <c r="C114" s="579"/>
      <c r="D114" s="580"/>
      <c r="E114" s="580"/>
      <c r="F114" s="580"/>
      <c r="G114" s="580"/>
      <c r="H114" s="580"/>
      <c r="I114" s="581"/>
    </row>
    <row r="115" spans="1:9" ht="38.25" hidden="1" outlineLevel="1">
      <c r="A115" s="148" t="s">
        <v>360</v>
      </c>
      <c r="B115" s="145" t="s">
        <v>361</v>
      </c>
      <c r="C115" s="554"/>
      <c r="D115" s="555"/>
      <c r="E115" s="555"/>
      <c r="F115" s="555"/>
      <c r="G115" s="555"/>
      <c r="H115" s="555"/>
      <c r="I115" s="556"/>
    </row>
    <row r="116" spans="1:9" ht="25.5" hidden="1" outlineLevel="1">
      <c r="A116" s="589" t="s">
        <v>362</v>
      </c>
      <c r="B116" s="147" t="s">
        <v>363</v>
      </c>
      <c r="C116" s="551"/>
      <c r="D116" s="552"/>
      <c r="E116" s="552"/>
      <c r="F116" s="552"/>
      <c r="G116" s="552"/>
      <c r="H116" s="552"/>
      <c r="I116" s="553"/>
    </row>
    <row r="117" spans="1:9" hidden="1" outlineLevel="1">
      <c r="A117" s="590"/>
      <c r="B117" s="145" t="s">
        <v>364</v>
      </c>
      <c r="C117" s="554"/>
      <c r="D117" s="555"/>
      <c r="E117" s="555"/>
      <c r="F117" s="555"/>
      <c r="G117" s="555"/>
      <c r="H117" s="555"/>
      <c r="I117" s="556"/>
    </row>
    <row r="118" spans="1:9" hidden="1" outlineLevel="1">
      <c r="A118" s="591"/>
      <c r="B118" s="146" t="s">
        <v>359</v>
      </c>
      <c r="C118" s="557"/>
      <c r="D118" s="558"/>
      <c r="E118" s="558"/>
      <c r="F118" s="558"/>
      <c r="G118" s="558"/>
      <c r="H118" s="558"/>
      <c r="I118" s="559"/>
    </row>
    <row r="119" spans="1:9" hidden="1" outlineLevel="1">
      <c r="A119" s="590" t="s">
        <v>365</v>
      </c>
      <c r="B119" s="145" t="s">
        <v>366</v>
      </c>
      <c r="C119" s="554"/>
      <c r="D119" s="555"/>
      <c r="E119" s="555"/>
      <c r="F119" s="555"/>
      <c r="G119" s="555"/>
      <c r="H119" s="555"/>
      <c r="I119" s="556"/>
    </row>
    <row r="120" spans="1:9" ht="25.5" hidden="1" outlineLevel="1">
      <c r="A120" s="590"/>
      <c r="B120" s="145" t="s">
        <v>367</v>
      </c>
      <c r="C120" s="554"/>
      <c r="D120" s="555"/>
      <c r="E120" s="555"/>
      <c r="F120" s="555"/>
      <c r="G120" s="555"/>
      <c r="H120" s="555"/>
      <c r="I120" s="556"/>
    </row>
    <row r="121" spans="1:9" ht="25.5" hidden="1" outlineLevel="1">
      <c r="A121" s="590"/>
      <c r="B121" s="145" t="s">
        <v>368</v>
      </c>
      <c r="C121" s="554"/>
      <c r="D121" s="555"/>
      <c r="E121" s="555"/>
      <c r="F121" s="555"/>
      <c r="G121" s="555"/>
      <c r="H121" s="555"/>
      <c r="I121" s="556"/>
    </row>
    <row r="122" spans="1:9" hidden="1" outlineLevel="1">
      <c r="A122" s="590"/>
      <c r="B122" s="145" t="s">
        <v>369</v>
      </c>
      <c r="C122" s="554"/>
      <c r="D122" s="555"/>
      <c r="E122" s="555"/>
      <c r="F122" s="555"/>
      <c r="G122" s="555"/>
      <c r="H122" s="555"/>
      <c r="I122" s="556"/>
    </row>
    <row r="123" spans="1:9" hidden="1" outlineLevel="1">
      <c r="A123" s="590"/>
      <c r="B123" s="145" t="s">
        <v>370</v>
      </c>
      <c r="C123" s="554"/>
      <c r="D123" s="555"/>
      <c r="E123" s="555"/>
      <c r="F123" s="555"/>
      <c r="G123" s="555"/>
      <c r="H123" s="555"/>
      <c r="I123" s="556"/>
    </row>
    <row r="124" spans="1:9" ht="25.5" hidden="1" outlineLevel="1">
      <c r="A124" s="590"/>
      <c r="B124" s="145" t="s">
        <v>371</v>
      </c>
      <c r="C124" s="554"/>
      <c r="D124" s="555"/>
      <c r="E124" s="555"/>
      <c r="F124" s="555"/>
      <c r="G124" s="555"/>
      <c r="H124" s="555"/>
      <c r="I124" s="556"/>
    </row>
    <row r="125" spans="1:9" hidden="1" outlineLevel="1">
      <c r="A125" s="590"/>
      <c r="B125" s="145" t="s">
        <v>372</v>
      </c>
      <c r="C125" s="554"/>
      <c r="D125" s="555"/>
      <c r="E125" s="555"/>
      <c r="F125" s="555"/>
      <c r="G125" s="555"/>
      <c r="H125" s="555"/>
      <c r="I125" s="556"/>
    </row>
    <row r="126" spans="1:9" ht="15.75" hidden="1" outlineLevel="1" thickBot="1">
      <c r="A126" s="590"/>
      <c r="B126" s="145" t="s">
        <v>359</v>
      </c>
      <c r="C126" s="593"/>
      <c r="D126" s="594"/>
      <c r="E126" s="594"/>
      <c r="F126" s="594"/>
      <c r="G126" s="594"/>
      <c r="H126" s="594"/>
      <c r="I126" s="595"/>
    </row>
    <row r="127" spans="1:9" ht="30" customHeight="1" collapsed="1" thickBot="1">
      <c r="A127" s="584" t="s">
        <v>25</v>
      </c>
      <c r="B127" s="585"/>
      <c r="C127" s="228">
        <v>10</v>
      </c>
      <c r="D127" s="228">
        <f>IF(E127&lt;&gt;"",E$12*C127,IF(F127&lt;&gt;"",F$12*C127,IF(G127&lt;&gt;"",G$12*C127,IF(H127&lt;&gt;"",H$12*C127,IF(I127&lt;&gt;"",I$12*C127,0)))))</f>
        <v>3.5</v>
      </c>
      <c r="E127" s="232"/>
      <c r="F127" s="229"/>
      <c r="G127" s="229" t="s">
        <v>54</v>
      </c>
      <c r="H127" s="229"/>
      <c r="I127" s="230"/>
    </row>
    <row r="128" spans="1:9" ht="25.5" hidden="1" outlineLevel="1">
      <c r="A128" s="590" t="s">
        <v>373</v>
      </c>
      <c r="B128" s="152" t="s">
        <v>374</v>
      </c>
      <c r="C128" s="607"/>
      <c r="D128" s="555"/>
      <c r="E128" s="555"/>
      <c r="F128" s="555"/>
      <c r="G128" s="555"/>
      <c r="H128" s="555"/>
      <c r="I128" s="556"/>
    </row>
    <row r="129" spans="1:9" ht="25.5" hidden="1" outlineLevel="1">
      <c r="A129" s="590"/>
      <c r="B129" s="152" t="s">
        <v>375</v>
      </c>
      <c r="C129" s="607"/>
      <c r="D129" s="555"/>
      <c r="E129" s="555"/>
      <c r="F129" s="555"/>
      <c r="G129" s="555"/>
      <c r="H129" s="555"/>
      <c r="I129" s="556"/>
    </row>
    <row r="130" spans="1:9" ht="25.5" hidden="1" outlineLevel="1">
      <c r="A130" s="589" t="s">
        <v>376</v>
      </c>
      <c r="B130" s="151" t="s">
        <v>377</v>
      </c>
      <c r="C130" s="608"/>
      <c r="D130" s="552"/>
      <c r="E130" s="552"/>
      <c r="F130" s="552"/>
      <c r="G130" s="552"/>
      <c r="H130" s="552"/>
      <c r="I130" s="553"/>
    </row>
    <row r="131" spans="1:9" hidden="1" outlineLevel="1">
      <c r="A131" s="590"/>
      <c r="B131" s="152" t="s">
        <v>378</v>
      </c>
      <c r="C131" s="607"/>
      <c r="D131" s="555"/>
      <c r="E131" s="555"/>
      <c r="F131" s="555"/>
      <c r="G131" s="555"/>
      <c r="H131" s="555"/>
      <c r="I131" s="556"/>
    </row>
    <row r="132" spans="1:9" ht="38.25" hidden="1" outlineLevel="1">
      <c r="A132" s="590"/>
      <c r="B132" s="152" t="s">
        <v>379</v>
      </c>
      <c r="C132" s="607"/>
      <c r="D132" s="555"/>
      <c r="E132" s="555"/>
      <c r="F132" s="555"/>
      <c r="G132" s="555"/>
      <c r="H132" s="555"/>
      <c r="I132" s="556"/>
    </row>
    <row r="133" spans="1:9" hidden="1" outlineLevel="1">
      <c r="A133" s="590"/>
      <c r="B133" s="152" t="s">
        <v>193</v>
      </c>
      <c r="C133" s="607"/>
      <c r="D133" s="555"/>
      <c r="E133" s="555"/>
      <c r="F133" s="555"/>
      <c r="G133" s="555"/>
      <c r="H133" s="555"/>
      <c r="I133" s="556"/>
    </row>
    <row r="134" spans="1:9" ht="25.5" hidden="1" outlineLevel="1">
      <c r="A134" s="590"/>
      <c r="B134" s="152" t="s">
        <v>380</v>
      </c>
      <c r="C134" s="607"/>
      <c r="D134" s="555"/>
      <c r="E134" s="555"/>
      <c r="F134" s="555"/>
      <c r="G134" s="555"/>
      <c r="H134" s="555"/>
      <c r="I134" s="556"/>
    </row>
    <row r="135" spans="1:9" ht="25.5" hidden="1" outlineLevel="1">
      <c r="A135" s="590"/>
      <c r="B135" s="152" t="s">
        <v>381</v>
      </c>
      <c r="C135" s="607"/>
      <c r="D135" s="555"/>
      <c r="E135" s="555"/>
      <c r="F135" s="555"/>
      <c r="G135" s="555"/>
      <c r="H135" s="555"/>
      <c r="I135" s="556"/>
    </row>
    <row r="136" spans="1:9" hidden="1" outlineLevel="1">
      <c r="A136" s="590"/>
      <c r="B136" s="152" t="s">
        <v>382</v>
      </c>
      <c r="C136" s="607"/>
      <c r="D136" s="555"/>
      <c r="E136" s="555"/>
      <c r="F136" s="555"/>
      <c r="G136" s="555"/>
      <c r="H136" s="555"/>
      <c r="I136" s="556"/>
    </row>
    <row r="137" spans="1:9" hidden="1" outlineLevel="1">
      <c r="A137" s="590"/>
      <c r="B137" s="152" t="s">
        <v>383</v>
      </c>
      <c r="C137" s="607"/>
      <c r="D137" s="555"/>
      <c r="E137" s="555"/>
      <c r="F137" s="555"/>
      <c r="G137" s="555"/>
      <c r="H137" s="555"/>
      <c r="I137" s="556"/>
    </row>
    <row r="138" spans="1:9" hidden="1" outlineLevel="1">
      <c r="A138" s="590"/>
      <c r="B138" s="152" t="s">
        <v>384</v>
      </c>
      <c r="C138" s="607"/>
      <c r="D138" s="555"/>
      <c r="E138" s="555"/>
      <c r="F138" s="555"/>
      <c r="G138" s="555"/>
      <c r="H138" s="555"/>
      <c r="I138" s="556"/>
    </row>
    <row r="139" spans="1:9" hidden="1" outlineLevel="1">
      <c r="A139" s="590"/>
      <c r="B139" s="152" t="s">
        <v>275</v>
      </c>
      <c r="C139" s="607"/>
      <c r="D139" s="555"/>
      <c r="E139" s="555"/>
      <c r="F139" s="555"/>
      <c r="G139" s="555"/>
      <c r="H139" s="555"/>
      <c r="I139" s="556"/>
    </row>
    <row r="140" spans="1:9" ht="25.5" hidden="1" outlineLevel="1">
      <c r="A140" s="591"/>
      <c r="B140" s="153" t="s">
        <v>385</v>
      </c>
      <c r="C140" s="609"/>
      <c r="D140" s="558"/>
      <c r="E140" s="558"/>
      <c r="F140" s="558"/>
      <c r="G140" s="558"/>
      <c r="H140" s="558"/>
      <c r="I140" s="559"/>
    </row>
    <row r="141" spans="1:9" ht="25.5" hidden="1" outlineLevel="1">
      <c r="A141" s="589" t="s">
        <v>386</v>
      </c>
      <c r="B141" s="151" t="s">
        <v>387</v>
      </c>
      <c r="C141" s="608"/>
      <c r="D141" s="552"/>
      <c r="E141" s="552"/>
      <c r="F141" s="552"/>
      <c r="G141" s="552"/>
      <c r="H141" s="552"/>
      <c r="I141" s="553"/>
    </row>
    <row r="142" spans="1:9" ht="25.5" hidden="1" outlineLevel="1">
      <c r="A142" s="591"/>
      <c r="B142" s="153" t="s">
        <v>388</v>
      </c>
      <c r="C142" s="609"/>
      <c r="D142" s="558"/>
      <c r="E142" s="558"/>
      <c r="F142" s="558"/>
      <c r="G142" s="558"/>
      <c r="H142" s="558"/>
      <c r="I142" s="559"/>
    </row>
    <row r="143" spans="1:9" ht="25.5" hidden="1" outlineLevel="1">
      <c r="A143" s="590" t="s">
        <v>389</v>
      </c>
      <c r="B143" s="152" t="s">
        <v>390</v>
      </c>
      <c r="C143" s="607"/>
      <c r="D143" s="555"/>
      <c r="E143" s="555"/>
      <c r="F143" s="555"/>
      <c r="G143" s="555"/>
      <c r="H143" s="555"/>
      <c r="I143" s="556"/>
    </row>
    <row r="144" spans="1:9" ht="25.5" hidden="1" outlineLevel="1">
      <c r="A144" s="590"/>
      <c r="B144" s="152" t="s">
        <v>391</v>
      </c>
      <c r="C144" s="607"/>
      <c r="D144" s="555"/>
      <c r="E144" s="555"/>
      <c r="F144" s="555"/>
      <c r="G144" s="555"/>
      <c r="H144" s="555"/>
      <c r="I144" s="556"/>
    </row>
    <row r="145" spans="1:9" hidden="1" outlineLevel="1">
      <c r="A145" s="590"/>
      <c r="B145" s="152" t="s">
        <v>392</v>
      </c>
      <c r="C145" s="607"/>
      <c r="D145" s="555"/>
      <c r="E145" s="555"/>
      <c r="F145" s="555"/>
      <c r="G145" s="555"/>
      <c r="H145" s="555"/>
      <c r="I145" s="556"/>
    </row>
    <row r="146" spans="1:9" hidden="1" outlineLevel="1">
      <c r="A146" s="590"/>
      <c r="B146" s="152" t="s">
        <v>384</v>
      </c>
      <c r="C146" s="607"/>
      <c r="D146" s="555"/>
      <c r="E146" s="555"/>
      <c r="F146" s="555"/>
      <c r="G146" s="555"/>
      <c r="H146" s="555"/>
      <c r="I146" s="556"/>
    </row>
    <row r="147" spans="1:9" ht="25.5" hidden="1" outlineLevel="1">
      <c r="A147" s="590"/>
      <c r="B147" s="152" t="s">
        <v>393</v>
      </c>
      <c r="C147" s="607"/>
      <c r="D147" s="555"/>
      <c r="E147" s="555"/>
      <c r="F147" s="555"/>
      <c r="G147" s="555"/>
      <c r="H147" s="555"/>
      <c r="I147" s="556"/>
    </row>
    <row r="148" spans="1:9" hidden="1" outlineLevel="1">
      <c r="A148" s="590"/>
      <c r="B148" s="152" t="s">
        <v>394</v>
      </c>
      <c r="C148" s="607"/>
      <c r="D148" s="555"/>
      <c r="E148" s="555"/>
      <c r="F148" s="555"/>
      <c r="G148" s="555"/>
      <c r="H148" s="555"/>
      <c r="I148" s="556"/>
    </row>
    <row r="149" spans="1:9" hidden="1" outlineLevel="1">
      <c r="A149" s="590"/>
      <c r="B149" s="152" t="s">
        <v>395</v>
      </c>
      <c r="C149" s="607"/>
      <c r="D149" s="555"/>
      <c r="E149" s="555"/>
      <c r="F149" s="555"/>
      <c r="G149" s="555"/>
      <c r="H149" s="555"/>
      <c r="I149" s="556"/>
    </row>
    <row r="150" spans="1:9" ht="26.25" hidden="1" outlineLevel="1" thickBot="1">
      <c r="A150" s="615"/>
      <c r="B150" s="154" t="s">
        <v>396</v>
      </c>
      <c r="C150" s="610"/>
      <c r="D150" s="594"/>
      <c r="E150" s="594"/>
      <c r="F150" s="594"/>
      <c r="G150" s="594"/>
      <c r="H150" s="594"/>
      <c r="I150" s="595"/>
    </row>
    <row r="151" spans="1:9" ht="4.9000000000000004" customHeight="1" thickBot="1">
      <c r="A151" s="89"/>
      <c r="B151" s="89"/>
      <c r="C151" s="90"/>
      <c r="D151" s="91"/>
      <c r="E151" s="90"/>
      <c r="F151" s="90"/>
      <c r="G151" s="90"/>
      <c r="H151" s="90"/>
      <c r="I151" s="90"/>
    </row>
    <row r="152" spans="1:9" s="10" customFormat="1">
      <c r="A152" s="616" t="s">
        <v>397</v>
      </c>
      <c r="B152" s="617"/>
      <c r="C152" s="92">
        <f>SUM(C14:C150)</f>
        <v>40</v>
      </c>
      <c r="D152" s="93">
        <f>SUM(D14:D150)</f>
        <v>9.25</v>
      </c>
      <c r="E152" s="603"/>
      <c r="F152" s="603"/>
      <c r="G152" s="603"/>
      <c r="H152" s="603"/>
      <c r="I152" s="604"/>
    </row>
    <row r="153" spans="1:9" ht="38.25">
      <c r="A153" s="618" t="s">
        <v>398</v>
      </c>
      <c r="B153" s="155" t="s">
        <v>399</v>
      </c>
      <c r="C153" s="156">
        <v>20</v>
      </c>
      <c r="D153" s="286">
        <f>'E32-Oral'!F12+'E32-Oral'!F16</f>
        <v>10.5</v>
      </c>
      <c r="E153" s="605"/>
      <c r="F153" s="605"/>
      <c r="G153" s="605"/>
      <c r="H153" s="605"/>
      <c r="I153" s="606"/>
    </row>
    <row r="154" spans="1:9" ht="64.5" thickBot="1">
      <c r="A154" s="355"/>
      <c r="B154" s="157" t="s">
        <v>400</v>
      </c>
      <c r="C154" s="158">
        <v>20</v>
      </c>
      <c r="D154" s="287">
        <f>'E32-Oral'!F18</f>
        <v>14</v>
      </c>
      <c r="E154" s="605"/>
      <c r="F154" s="605"/>
      <c r="G154" s="605"/>
      <c r="H154" s="605"/>
      <c r="I154" s="606"/>
    </row>
    <row r="155" spans="1:9" s="10" customFormat="1" ht="16.5" thickTop="1" thickBot="1">
      <c r="A155" s="190" t="s">
        <v>401</v>
      </c>
      <c r="B155" s="191"/>
      <c r="C155" s="192">
        <f>SUM(C152:C154)</f>
        <v>80</v>
      </c>
      <c r="D155" s="193">
        <f>D152+'E32-Oral'!F20</f>
        <v>33.75</v>
      </c>
      <c r="E155" s="605"/>
      <c r="F155" s="605"/>
      <c r="G155" s="605"/>
      <c r="H155" s="605"/>
      <c r="I155" s="606"/>
    </row>
    <row r="156" spans="1:9" s="10" customFormat="1" ht="4.9000000000000004" customHeight="1" thickBot="1">
      <c r="A156" s="194"/>
      <c r="B156" s="194"/>
      <c r="C156" s="195"/>
      <c r="D156" s="195"/>
      <c r="E156" s="196"/>
      <c r="F156" s="196"/>
      <c r="G156" s="196"/>
      <c r="H156" s="196"/>
      <c r="I156" s="196"/>
    </row>
    <row r="157" spans="1:9" s="9" customFormat="1">
      <c r="A157" s="613" t="s">
        <v>213</v>
      </c>
      <c r="B157" s="614"/>
      <c r="C157" s="611" t="s">
        <v>90</v>
      </c>
      <c r="D157" s="611"/>
      <c r="E157" s="611"/>
      <c r="F157" s="611"/>
      <c r="G157" s="611"/>
      <c r="H157" s="611"/>
      <c r="I157" s="612"/>
    </row>
    <row r="158" spans="1:9" ht="74.25" customHeight="1" thickBot="1">
      <c r="A158" s="601"/>
      <c r="B158" s="602"/>
      <c r="C158" s="599"/>
      <c r="D158" s="599"/>
      <c r="E158" s="599"/>
      <c r="F158" s="599"/>
      <c r="G158" s="599"/>
      <c r="H158" s="599"/>
      <c r="I158" s="600"/>
    </row>
    <row r="159" spans="1:9" ht="4.9000000000000004" customHeight="1">
      <c r="A159" s="89"/>
      <c r="B159" s="89"/>
      <c r="C159" s="90"/>
      <c r="D159" s="90"/>
      <c r="E159" s="90"/>
      <c r="F159" s="90"/>
      <c r="G159" s="90"/>
      <c r="H159" s="90"/>
      <c r="I159" s="90"/>
    </row>
    <row r="160" spans="1:9">
      <c r="A160" s="170" t="s">
        <v>402</v>
      </c>
      <c r="B160" s="94"/>
      <c r="C160" s="90"/>
      <c r="D160" s="90"/>
      <c r="E160" s="90"/>
      <c r="F160" s="90"/>
      <c r="G160" s="90"/>
      <c r="H160" s="90"/>
      <c r="I160" s="90"/>
    </row>
    <row r="161" spans="1:9">
      <c r="A161" s="171" t="s">
        <v>403</v>
      </c>
      <c r="B161" s="94"/>
      <c r="C161" s="90"/>
      <c r="D161" s="90"/>
      <c r="E161" s="90"/>
      <c r="F161" s="90"/>
      <c r="G161" s="90"/>
      <c r="H161" s="90"/>
      <c r="I161" s="90"/>
    </row>
    <row r="162" spans="1:9">
      <c r="A162" s="171" t="s">
        <v>216</v>
      </c>
      <c r="B162" s="89"/>
      <c r="C162" s="90"/>
      <c r="D162" s="90"/>
      <c r="E162" s="90"/>
      <c r="F162" s="90"/>
      <c r="G162" s="90"/>
      <c r="H162" s="90"/>
      <c r="I162" s="90"/>
    </row>
    <row r="163" spans="1:9">
      <c r="A163" s="171" t="s">
        <v>217</v>
      </c>
      <c r="B163" s="89"/>
      <c r="C163" s="90"/>
      <c r="D163" s="90"/>
      <c r="E163" s="90"/>
      <c r="F163" s="90"/>
      <c r="G163" s="90"/>
      <c r="H163" s="90"/>
      <c r="I163" s="90"/>
    </row>
    <row r="164" spans="1:9">
      <c r="A164" s="170" t="s">
        <v>404</v>
      </c>
      <c r="B164" s="89"/>
      <c r="C164" s="90"/>
      <c r="D164" s="90"/>
      <c r="E164" s="90"/>
      <c r="F164" s="90"/>
      <c r="G164" s="90"/>
      <c r="H164" s="90"/>
      <c r="I164" s="90"/>
    </row>
  </sheetData>
  <sheetProtection selectLockedCells="1"/>
  <mergeCells count="68">
    <mergeCell ref="A105:B105"/>
    <mergeCell ref="C106:I113"/>
    <mergeCell ref="C58:I73"/>
    <mergeCell ref="C74:I79"/>
    <mergeCell ref="C81:I84"/>
    <mergeCell ref="A80:B80"/>
    <mergeCell ref="A58:A73"/>
    <mergeCell ref="A74:A79"/>
    <mergeCell ref="C158:I158"/>
    <mergeCell ref="A158:B158"/>
    <mergeCell ref="E152:I155"/>
    <mergeCell ref="A128:A129"/>
    <mergeCell ref="A127:B127"/>
    <mergeCell ref="C128:I129"/>
    <mergeCell ref="C130:I140"/>
    <mergeCell ref="C141:I142"/>
    <mergeCell ref="C143:I150"/>
    <mergeCell ref="C157:I157"/>
    <mergeCell ref="A157:B157"/>
    <mergeCell ref="A141:A142"/>
    <mergeCell ref="A143:A150"/>
    <mergeCell ref="A130:A140"/>
    <mergeCell ref="A152:B152"/>
    <mergeCell ref="A153:A154"/>
    <mergeCell ref="C119:I126"/>
    <mergeCell ref="A81:A84"/>
    <mergeCell ref="A85:A87"/>
    <mergeCell ref="A88:A90"/>
    <mergeCell ref="C85:I87"/>
    <mergeCell ref="C88:I90"/>
    <mergeCell ref="A106:A113"/>
    <mergeCell ref="A99:A103"/>
    <mergeCell ref="A116:A118"/>
    <mergeCell ref="A119:A126"/>
    <mergeCell ref="A94:A98"/>
    <mergeCell ref="A91:A93"/>
    <mergeCell ref="C91:I93"/>
    <mergeCell ref="C94:I98"/>
    <mergeCell ref="C99:I103"/>
    <mergeCell ref="C104:I104"/>
    <mergeCell ref="C1:E1"/>
    <mergeCell ref="F1:G1"/>
    <mergeCell ref="C114:I114"/>
    <mergeCell ref="C115:I115"/>
    <mergeCell ref="C116:I118"/>
    <mergeCell ref="B9:I9"/>
    <mergeCell ref="A14:B14"/>
    <mergeCell ref="C15:I19"/>
    <mergeCell ref="C20:I36"/>
    <mergeCell ref="C37:I42"/>
    <mergeCell ref="B37:B42"/>
    <mergeCell ref="A20:A36"/>
    <mergeCell ref="A47:A57"/>
    <mergeCell ref="A43:A46"/>
    <mergeCell ref="C43:I46"/>
    <mergeCell ref="A1:B1"/>
    <mergeCell ref="A2:B2"/>
    <mergeCell ref="A3:B3"/>
    <mergeCell ref="A4:B4"/>
    <mergeCell ref="A5:B5"/>
    <mergeCell ref="C47:I57"/>
    <mergeCell ref="B7:I7"/>
    <mergeCell ref="A15:A19"/>
    <mergeCell ref="C2:I2"/>
    <mergeCell ref="H5:I5"/>
    <mergeCell ref="C5:D5"/>
    <mergeCell ref="C3:I3"/>
    <mergeCell ref="C4:I4"/>
  </mergeCells>
  <conditionalFormatting sqref="E14:I14">
    <cfRule type="expression" dxfId="7" priority="1">
      <formula>IF(COUNTA($E14:$I14)&gt;1,TRUE,FALSE)</formula>
    </cfRule>
  </conditionalFormatting>
  <conditionalFormatting sqref="E80:I80 E105:I105 E127:I127">
    <cfRule type="expression" dxfId="6" priority="2">
      <formula>IF(COUNTA($E80:$I80)&gt;1,TRUE,FALSE)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4" orientation="landscape" horizontalDpi="4294967293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720D-075D-4A23-852A-DCB91DA84017}">
  <sheetPr>
    <pageSetUpPr fitToPage="1"/>
  </sheetPr>
  <dimension ref="A1:J22"/>
  <sheetViews>
    <sheetView topLeftCell="A18" workbookViewId="0">
      <selection activeCell="A22" sqref="A22"/>
    </sheetView>
  </sheetViews>
  <sheetFormatPr defaultColWidth="11.42578125" defaultRowHeight="15"/>
  <cols>
    <col min="3" max="3" width="23.7109375" customWidth="1"/>
    <col min="4" max="5" width="9.7109375" customWidth="1"/>
    <col min="6" max="10" width="19.7109375" customWidth="1"/>
  </cols>
  <sheetData>
    <row r="1" spans="1:10" ht="20.45" customHeight="1">
      <c r="A1" s="662" t="s">
        <v>405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20.45" customHeight="1">
      <c r="A2" s="665" t="s">
        <v>5</v>
      </c>
      <c r="B2" s="666"/>
      <c r="C2" s="666"/>
      <c r="D2" s="666"/>
      <c r="E2" s="666"/>
      <c r="F2" s="666"/>
      <c r="G2" s="666"/>
      <c r="H2" s="666"/>
      <c r="I2" s="666"/>
      <c r="J2" s="667"/>
    </row>
    <row r="3" spans="1:10" ht="20.45" customHeight="1" thickBot="1">
      <c r="A3" s="668" t="s">
        <v>406</v>
      </c>
      <c r="B3" s="669"/>
      <c r="C3" s="669"/>
      <c r="D3" s="669"/>
      <c r="E3" s="669"/>
      <c r="F3" s="669"/>
      <c r="G3" s="669"/>
      <c r="H3" s="669"/>
      <c r="I3" s="669"/>
      <c r="J3" s="670"/>
    </row>
    <row r="4" spans="1:10" ht="4.9000000000000004" customHeight="1" thickBot="1">
      <c r="A4" s="273"/>
      <c r="B4" s="273"/>
      <c r="C4" s="273"/>
      <c r="D4" s="273"/>
      <c r="E4" s="273"/>
      <c r="F4" s="273"/>
      <c r="G4" s="273"/>
      <c r="H4" s="273"/>
      <c r="I4" s="273"/>
      <c r="J4" s="273"/>
    </row>
    <row r="5" spans="1:10" ht="26.45" customHeight="1">
      <c r="A5" s="671" t="s">
        <v>407</v>
      </c>
      <c r="B5" s="672"/>
      <c r="C5" s="673"/>
      <c r="D5" s="276" t="s">
        <v>103</v>
      </c>
      <c r="E5" s="277" t="s">
        <v>13</v>
      </c>
      <c r="F5" s="274" t="s">
        <v>408</v>
      </c>
      <c r="G5" s="101" t="s">
        <v>222</v>
      </c>
      <c r="H5" s="101" t="s">
        <v>44</v>
      </c>
      <c r="I5" s="101" t="s">
        <v>45</v>
      </c>
      <c r="J5" s="275" t="s">
        <v>46</v>
      </c>
    </row>
    <row r="6" spans="1:10" ht="15.75" thickBot="1">
      <c r="A6" s="674"/>
      <c r="B6" s="675"/>
      <c r="C6" s="676"/>
      <c r="D6" s="320"/>
      <c r="E6" s="321"/>
      <c r="F6" s="322">
        <v>0</v>
      </c>
      <c r="G6" s="83">
        <v>0.1</v>
      </c>
      <c r="H6" s="83">
        <v>0.35</v>
      </c>
      <c r="I6" s="83">
        <v>0.7</v>
      </c>
      <c r="J6" s="323">
        <v>1</v>
      </c>
    </row>
    <row r="7" spans="1:10" ht="4.9000000000000004" customHeight="1" thickBot="1">
      <c r="A7" s="325"/>
      <c r="B7" s="325"/>
      <c r="C7" s="325"/>
      <c r="D7" s="326"/>
      <c r="E7" s="326"/>
      <c r="F7" s="327"/>
      <c r="G7" s="313"/>
      <c r="H7" s="313"/>
      <c r="I7" s="313"/>
      <c r="J7" s="313"/>
    </row>
    <row r="8" spans="1:10" ht="23.45" customHeight="1" thickBot="1">
      <c r="A8" s="678" t="s">
        <v>409</v>
      </c>
      <c r="B8" s="679"/>
      <c r="C8" s="680"/>
      <c r="D8" s="278">
        <v>1</v>
      </c>
      <c r="E8" s="324">
        <f>IF(F8&lt;&gt;"",F$6*$D8,IF(G8&lt;&gt;"",G$6*$D8,IF(H8&lt;&gt;"",H$6*$D8,IF(I8&lt;&gt;"",I$6*$D8,IF(J8&lt;&gt;"",J$6*$D8,0)))))</f>
        <v>0.35</v>
      </c>
      <c r="F8" s="281"/>
      <c r="G8" s="282"/>
      <c r="H8" s="282" t="s">
        <v>54</v>
      </c>
      <c r="I8" s="282"/>
      <c r="J8" s="283"/>
    </row>
    <row r="9" spans="1:10">
      <c r="A9" s="638" t="s">
        <v>410</v>
      </c>
      <c r="B9" s="633" t="s">
        <v>411</v>
      </c>
      <c r="C9" s="328" t="s">
        <v>412</v>
      </c>
      <c r="D9" s="642">
        <v>1</v>
      </c>
      <c r="E9" s="658">
        <f>IF(F9&lt;&gt;"",F$6*$D9,IF(G9&lt;&gt;"",G$6*$D9,IF(H9&lt;&gt;"",H$6*$D9,IF(I9&lt;&gt;"",I$6*$D9,IF(J9&lt;&gt;"",J$6*$D9,0)))))</f>
        <v>0.7</v>
      </c>
      <c r="F9" s="682"/>
      <c r="G9" s="651"/>
      <c r="H9" s="651"/>
      <c r="I9" s="651" t="s">
        <v>54</v>
      </c>
      <c r="J9" s="654"/>
    </row>
    <row r="10" spans="1:10" ht="24">
      <c r="A10" s="639"/>
      <c r="B10" s="634"/>
      <c r="C10" s="329" t="s">
        <v>413</v>
      </c>
      <c r="D10" s="643"/>
      <c r="E10" s="658"/>
      <c r="F10" s="660"/>
      <c r="G10" s="652"/>
      <c r="H10" s="652"/>
      <c r="I10" s="652"/>
      <c r="J10" s="655"/>
    </row>
    <row r="11" spans="1:10">
      <c r="A11" s="639"/>
      <c r="B11" s="634"/>
      <c r="C11" s="329" t="s">
        <v>414</v>
      </c>
      <c r="D11" s="643"/>
      <c r="E11" s="658"/>
      <c r="F11" s="660"/>
      <c r="G11" s="652"/>
      <c r="H11" s="652"/>
      <c r="I11" s="652"/>
      <c r="J11" s="655"/>
    </row>
    <row r="12" spans="1:10" ht="24.75" thickBot="1">
      <c r="A12" s="639"/>
      <c r="B12" s="635"/>
      <c r="C12" s="330" t="s">
        <v>415</v>
      </c>
      <c r="D12" s="644"/>
      <c r="E12" s="681"/>
      <c r="F12" s="683"/>
      <c r="G12" s="653"/>
      <c r="H12" s="653"/>
      <c r="I12" s="653"/>
      <c r="J12" s="656"/>
    </row>
    <row r="13" spans="1:10" ht="24">
      <c r="A13" s="640"/>
      <c r="B13" s="636" t="s">
        <v>416</v>
      </c>
      <c r="C13" s="329" t="s">
        <v>417</v>
      </c>
      <c r="D13" s="645">
        <v>1</v>
      </c>
      <c r="E13" s="657">
        <f>IF(F13&lt;&gt;"",F$6*$D13,IF(G13&lt;&gt;"",G$6*$D13,IF(H13&lt;&gt;"",H$6*$D13,IF(I13&lt;&gt;"",I$6*$D13,IF(J13&lt;&gt;"",J$6*$D13,0)))))</f>
        <v>0.35</v>
      </c>
      <c r="F13" s="660"/>
      <c r="G13" s="652"/>
      <c r="H13" s="652" t="s">
        <v>54</v>
      </c>
      <c r="I13" s="652"/>
      <c r="J13" s="677"/>
    </row>
    <row r="14" spans="1:10" ht="24">
      <c r="A14" s="640"/>
      <c r="B14" s="636"/>
      <c r="C14" s="329" t="s">
        <v>418</v>
      </c>
      <c r="D14" s="646"/>
      <c r="E14" s="658"/>
      <c r="F14" s="660"/>
      <c r="G14" s="652"/>
      <c r="H14" s="652"/>
      <c r="I14" s="652"/>
      <c r="J14" s="677"/>
    </row>
    <row r="15" spans="1:10">
      <c r="A15" s="640"/>
      <c r="B15" s="636"/>
      <c r="C15" s="329" t="s">
        <v>419</v>
      </c>
      <c r="D15" s="646"/>
      <c r="E15" s="658"/>
      <c r="F15" s="660"/>
      <c r="G15" s="652"/>
      <c r="H15" s="652"/>
      <c r="I15" s="652"/>
      <c r="J15" s="677"/>
    </row>
    <row r="16" spans="1:10" ht="24">
      <c r="A16" s="640"/>
      <c r="B16" s="636"/>
      <c r="C16" s="329" t="s">
        <v>420</v>
      </c>
      <c r="D16" s="646"/>
      <c r="E16" s="658"/>
      <c r="F16" s="660"/>
      <c r="G16" s="652"/>
      <c r="H16" s="652"/>
      <c r="I16" s="652"/>
      <c r="J16" s="677"/>
    </row>
    <row r="17" spans="1:10" ht="24">
      <c r="A17" s="640"/>
      <c r="B17" s="636"/>
      <c r="C17" s="329" t="s">
        <v>421</v>
      </c>
      <c r="D17" s="646"/>
      <c r="E17" s="658"/>
      <c r="F17" s="660"/>
      <c r="G17" s="652"/>
      <c r="H17" s="652"/>
      <c r="I17" s="652"/>
      <c r="J17" s="677"/>
    </row>
    <row r="18" spans="1:10" ht="36.75" thickBot="1">
      <c r="A18" s="641"/>
      <c r="B18" s="637"/>
      <c r="C18" s="330" t="s">
        <v>422</v>
      </c>
      <c r="D18" s="647"/>
      <c r="E18" s="659"/>
      <c r="F18" s="660"/>
      <c r="G18" s="661"/>
      <c r="H18" s="661"/>
      <c r="I18" s="661"/>
      <c r="J18" s="677"/>
    </row>
    <row r="19" spans="1:10" ht="4.9000000000000004" customHeight="1" thickBot="1">
      <c r="A19" s="623"/>
      <c r="B19" s="624"/>
      <c r="C19" s="624"/>
      <c r="D19" s="625"/>
      <c r="E19" s="625"/>
      <c r="F19" s="625"/>
      <c r="G19" s="625"/>
      <c r="H19" s="625"/>
      <c r="I19" s="625"/>
      <c r="J19" s="626"/>
    </row>
    <row r="20" spans="1:10" s="17" customFormat="1" ht="26.45" customHeight="1" thickBot="1">
      <c r="A20" s="627" t="s">
        <v>212</v>
      </c>
      <c r="B20" s="628"/>
      <c r="C20" s="629"/>
      <c r="D20" s="279">
        <v>3</v>
      </c>
      <c r="E20" s="280">
        <f>SUM(E8:E18)</f>
        <v>1.4</v>
      </c>
      <c r="F20" s="630"/>
      <c r="G20" s="631"/>
      <c r="H20" s="631"/>
      <c r="I20" s="631"/>
      <c r="J20" s="632"/>
    </row>
    <row r="21" spans="1:10" ht="14.45" customHeight="1">
      <c r="A21" s="648" t="s">
        <v>423</v>
      </c>
      <c r="B21" s="649"/>
      <c r="C21" s="649"/>
      <c r="D21" s="649"/>
      <c r="E21" s="649"/>
      <c r="F21" s="649"/>
      <c r="G21" s="649"/>
      <c r="H21" s="649"/>
      <c r="I21" s="649"/>
      <c r="J21" s="650"/>
    </row>
    <row r="22" spans="1:10" ht="58.15" customHeight="1" thickBot="1">
      <c r="A22" s="620"/>
      <c r="B22" s="621"/>
      <c r="C22" s="621"/>
      <c r="D22" s="621"/>
      <c r="E22" s="621"/>
      <c r="F22" s="621"/>
      <c r="G22" s="621"/>
      <c r="H22" s="621"/>
      <c r="I22" s="621"/>
      <c r="J22" s="622"/>
    </row>
  </sheetData>
  <sheetProtection sheet="1" objects="1" scenarios="1" selectLockedCells="1"/>
  <mergeCells count="27">
    <mergeCell ref="A1:J1"/>
    <mergeCell ref="A2:J2"/>
    <mergeCell ref="A3:J3"/>
    <mergeCell ref="A5:C6"/>
    <mergeCell ref="H13:H18"/>
    <mergeCell ref="I13:I18"/>
    <mergeCell ref="J13:J18"/>
    <mergeCell ref="A8:C8"/>
    <mergeCell ref="E9:E12"/>
    <mergeCell ref="F9:F12"/>
    <mergeCell ref="G9:G12"/>
    <mergeCell ref="A22:J22"/>
    <mergeCell ref="A19:J19"/>
    <mergeCell ref="A20:C20"/>
    <mergeCell ref="F20:J20"/>
    <mergeCell ref="B9:B12"/>
    <mergeCell ref="B13:B18"/>
    <mergeCell ref="A9:A18"/>
    <mergeCell ref="D9:D12"/>
    <mergeCell ref="D13:D18"/>
    <mergeCell ref="A21:J21"/>
    <mergeCell ref="H9:H12"/>
    <mergeCell ref="I9:I12"/>
    <mergeCell ref="J9:J12"/>
    <mergeCell ref="E13:E18"/>
    <mergeCell ref="F13:F18"/>
    <mergeCell ref="G13:G18"/>
  </mergeCells>
  <conditionalFormatting sqref="D8:J9 D10:D12 F10:J12 D13:J13 D14:D18 F14:J18">
    <cfRule type="expression" dxfId="5" priority="1">
      <formula>IF(COUNTA($F8:$J8)&gt;1,TRUE,FALSE)</formula>
    </cfRule>
  </conditionalFormatting>
  <pageMargins left="0.51181102362204722" right="0.51181102362204722" top="0.55118110236220474" bottom="0.55118110236220474" header="0.31496062992125984" footer="0.31496062992125984"/>
  <pageSetup paperSize="9" scale="82" orientation="landscape" horizontalDpi="4294967293" verticalDpi="0" r:id="rId1"/>
  <headerFooter>
    <oddFooter>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1A31-D5F6-48F8-84E2-BB1C6BF87C7A}">
  <sheetPr>
    <outlinePr summaryBelow="0"/>
    <pageSetUpPr fitToPage="1"/>
  </sheetPr>
  <dimension ref="A1:I97"/>
  <sheetViews>
    <sheetView tabSelected="1" zoomScaleNormal="100" workbookViewId="0">
      <pane ySplit="13" topLeftCell="A250" activePane="bottomLeft" state="frozen"/>
      <selection pane="bottomLeft" activeCell="A242" sqref="A242:XFD242"/>
    </sheetView>
  </sheetViews>
  <sheetFormatPr defaultColWidth="11.42578125" defaultRowHeight="15" outlineLevelRow="1"/>
  <cols>
    <col min="1" max="1" width="31.7109375" style="16" customWidth="1"/>
    <col min="2" max="2" width="47.7109375" style="16" customWidth="1"/>
    <col min="3" max="9" width="7.7109375" customWidth="1"/>
  </cols>
  <sheetData>
    <row r="1" spans="1:9" s="17" customFormat="1" ht="15" customHeight="1">
      <c r="A1" s="692" t="str">
        <f>"Académie de " &amp; Synthèse!C1</f>
        <v>Académie de Awwww</v>
      </c>
      <c r="B1" s="693"/>
      <c r="C1" s="699" t="str">
        <f>Synthèse!E1</f>
        <v>Session</v>
      </c>
      <c r="D1" s="700"/>
      <c r="E1" s="700"/>
      <c r="F1" s="701">
        <f>Synthèse!H1</f>
        <v>2025</v>
      </c>
      <c r="G1" s="701"/>
      <c r="H1" s="335"/>
      <c r="I1" s="336"/>
    </row>
    <row r="2" spans="1:9" s="17" customFormat="1" ht="15" customHeight="1">
      <c r="A2" s="694" t="s">
        <v>3</v>
      </c>
      <c r="B2" s="695"/>
      <c r="C2" s="696" t="str">
        <f>Synthèse!E2</f>
        <v>Etablissement de formation</v>
      </c>
      <c r="D2" s="697"/>
      <c r="E2" s="697"/>
      <c r="F2" s="697"/>
      <c r="G2" s="697"/>
      <c r="H2" s="697"/>
      <c r="I2" s="698"/>
    </row>
    <row r="3" spans="1:9" s="17" customFormat="1" ht="15" customHeight="1">
      <c r="A3" s="694" t="s">
        <v>5</v>
      </c>
      <c r="B3" s="695"/>
      <c r="C3" s="686" t="str">
        <f>Synthèse!F3</f>
        <v>Xxxxx</v>
      </c>
      <c r="D3" s="687"/>
      <c r="E3" s="687"/>
      <c r="F3" s="687"/>
      <c r="G3" s="687"/>
      <c r="H3" s="687"/>
      <c r="I3" s="688"/>
    </row>
    <row r="4" spans="1:9" s="17" customFormat="1" ht="15" customHeight="1">
      <c r="A4" s="684" t="s">
        <v>424</v>
      </c>
      <c r="B4" s="685"/>
      <c r="C4" s="689" t="str">
        <f>Synthèse!F4</f>
        <v>Aaaaa</v>
      </c>
      <c r="D4" s="690"/>
      <c r="E4" s="690"/>
      <c r="F4" s="690"/>
      <c r="G4" s="690"/>
      <c r="H4" s="690"/>
      <c r="I4" s="691"/>
    </row>
    <row r="5" spans="1:9" s="17" customFormat="1" ht="15" customHeight="1" thickBot="1">
      <c r="A5" s="711" t="s">
        <v>425</v>
      </c>
      <c r="B5" s="712"/>
      <c r="C5" s="718" t="s">
        <v>426</v>
      </c>
      <c r="D5" s="718"/>
      <c r="E5" s="104" t="s">
        <v>94</v>
      </c>
      <c r="F5" s="224">
        <v>2</v>
      </c>
      <c r="G5" s="105" t="s">
        <v>95</v>
      </c>
      <c r="H5" s="713">
        <v>45241</v>
      </c>
      <c r="I5" s="714"/>
    </row>
    <row r="6" spans="1:9" ht="4.9000000000000004" customHeight="1" thickBot="1">
      <c r="A6" s="71"/>
      <c r="B6" s="71"/>
      <c r="C6" s="21"/>
      <c r="D6" s="21"/>
      <c r="E6" s="21"/>
      <c r="F6" s="21"/>
      <c r="G6" s="21"/>
      <c r="H6" s="21"/>
      <c r="I6" s="21"/>
    </row>
    <row r="7" spans="1:9" ht="15" customHeight="1" thickBot="1">
      <c r="A7" s="96" t="s">
        <v>10</v>
      </c>
      <c r="B7" s="560" t="str">
        <f>Synthèse!B6</f>
        <v>Yyyy</v>
      </c>
      <c r="C7" s="560"/>
      <c r="D7" s="560"/>
      <c r="E7" s="560"/>
      <c r="F7" s="560"/>
      <c r="G7" s="560"/>
      <c r="H7" s="560"/>
      <c r="I7" s="561"/>
    </row>
    <row r="8" spans="1:9" ht="4.9000000000000004" customHeight="1" thickBot="1">
      <c r="A8" s="71"/>
      <c r="B8" s="71"/>
      <c r="C8" s="21"/>
      <c r="D8" s="21"/>
      <c r="E8" s="21"/>
      <c r="F8" s="21"/>
      <c r="G8" s="21"/>
      <c r="H8" s="21"/>
      <c r="I8" s="21"/>
    </row>
    <row r="9" spans="1:9" ht="29.45" customHeight="1">
      <c r="A9" s="715" t="s">
        <v>427</v>
      </c>
      <c r="B9" s="716"/>
      <c r="C9" s="716"/>
      <c r="D9" s="716"/>
      <c r="E9" s="716"/>
      <c r="F9" s="716"/>
      <c r="G9" s="716"/>
      <c r="H9" s="716"/>
      <c r="I9" s="717"/>
    </row>
    <row r="10" spans="1:9" ht="42" customHeight="1" thickBot="1">
      <c r="A10" s="225" t="s">
        <v>250</v>
      </c>
      <c r="B10" s="728"/>
      <c r="C10" s="728"/>
      <c r="D10" s="728"/>
      <c r="E10" s="728"/>
      <c r="F10" s="728"/>
      <c r="G10" s="728"/>
      <c r="H10" s="728"/>
      <c r="I10" s="729"/>
    </row>
    <row r="11" spans="1:9" ht="4.9000000000000004" customHeight="1" thickBot="1">
      <c r="A11" s="71"/>
      <c r="B11" s="71"/>
      <c r="C11" s="21"/>
      <c r="D11" s="21"/>
      <c r="E11" s="21"/>
      <c r="F11" s="21"/>
      <c r="G11" s="21"/>
      <c r="H11" s="21"/>
      <c r="I11" s="21"/>
    </row>
    <row r="12" spans="1:9" ht="15" customHeight="1">
      <c r="A12" s="97" t="s">
        <v>251</v>
      </c>
      <c r="B12" s="98" t="s">
        <v>102</v>
      </c>
      <c r="C12" s="99" t="s">
        <v>103</v>
      </c>
      <c r="D12" s="100" t="s">
        <v>13</v>
      </c>
      <c r="E12" s="101" t="s">
        <v>104</v>
      </c>
      <c r="F12" s="101" t="s">
        <v>105</v>
      </c>
      <c r="G12" s="101" t="s">
        <v>106</v>
      </c>
      <c r="H12" s="101" t="s">
        <v>107</v>
      </c>
      <c r="I12" s="102" t="s">
        <v>108</v>
      </c>
    </row>
    <row r="13" spans="1:9" ht="21" customHeight="1" thickBot="1">
      <c r="A13" s="79"/>
      <c r="B13" s="80"/>
      <c r="C13" s="50"/>
      <c r="D13" s="81"/>
      <c r="E13" s="82">
        <v>0</v>
      </c>
      <c r="F13" s="83">
        <v>0.1</v>
      </c>
      <c r="G13" s="83">
        <v>0.35</v>
      </c>
      <c r="H13" s="83">
        <v>0.7</v>
      </c>
      <c r="I13" s="84">
        <v>1</v>
      </c>
    </row>
    <row r="14" spans="1:9" ht="4.9000000000000004" customHeight="1" thickBot="1">
      <c r="A14" s="103"/>
      <c r="B14" s="103"/>
      <c r="C14" s="103"/>
      <c r="D14" s="103"/>
      <c r="E14" s="103"/>
      <c r="F14" s="103"/>
      <c r="G14" s="103"/>
      <c r="H14" s="103"/>
      <c r="I14" s="103"/>
    </row>
    <row r="15" spans="1:9" ht="30" customHeight="1" collapsed="1" thickBot="1">
      <c r="A15" s="733" t="s">
        <v>29</v>
      </c>
      <c r="B15" s="734"/>
      <c r="C15" s="189">
        <v>7</v>
      </c>
      <c r="D15" s="186">
        <f>IF(E15&lt;&gt;"",E$13*C15,IF(F15&lt;&gt;"",F$13*C15,IF(G15&lt;&gt;"",G$13*C15,IF(H15&lt;&gt;"",H$13*C15,IF(I15&lt;&gt;"",I$13*C15,0)))))</f>
        <v>0.70000000000000007</v>
      </c>
      <c r="E15" s="187"/>
      <c r="F15" s="187" t="s">
        <v>54</v>
      </c>
      <c r="G15" s="187"/>
      <c r="H15" s="187"/>
      <c r="I15" s="188"/>
    </row>
    <row r="16" spans="1:9" ht="28.9" hidden="1" customHeight="1" outlineLevel="1">
      <c r="A16" s="590" t="s">
        <v>428</v>
      </c>
      <c r="B16" s="145" t="s">
        <v>429</v>
      </c>
      <c r="C16" s="702"/>
      <c r="D16" s="703"/>
      <c r="E16" s="703"/>
      <c r="F16" s="703"/>
      <c r="G16" s="703"/>
      <c r="H16" s="703"/>
      <c r="I16" s="704"/>
    </row>
    <row r="17" spans="1:9" ht="25.5" hidden="1" outlineLevel="1">
      <c r="A17" s="590"/>
      <c r="B17" s="145" t="s">
        <v>430</v>
      </c>
      <c r="C17" s="705"/>
      <c r="D17" s="706"/>
      <c r="E17" s="706"/>
      <c r="F17" s="706"/>
      <c r="G17" s="706"/>
      <c r="H17" s="706"/>
      <c r="I17" s="707"/>
    </row>
    <row r="18" spans="1:9" ht="25.5" hidden="1" outlineLevel="1">
      <c r="A18" s="590"/>
      <c r="B18" s="145" t="s">
        <v>431</v>
      </c>
      <c r="C18" s="705"/>
      <c r="D18" s="706"/>
      <c r="E18" s="706"/>
      <c r="F18" s="706"/>
      <c r="G18" s="706"/>
      <c r="H18" s="706"/>
      <c r="I18" s="707"/>
    </row>
    <row r="19" spans="1:9" hidden="1" outlineLevel="1">
      <c r="A19" s="590"/>
      <c r="B19" s="145" t="s">
        <v>432</v>
      </c>
      <c r="C19" s="705"/>
      <c r="D19" s="706"/>
      <c r="E19" s="706"/>
      <c r="F19" s="706"/>
      <c r="G19" s="706"/>
      <c r="H19" s="706"/>
      <c r="I19" s="707"/>
    </row>
    <row r="20" spans="1:9" ht="38.25" hidden="1" outlineLevel="1">
      <c r="A20" s="590"/>
      <c r="B20" s="145" t="s">
        <v>433</v>
      </c>
      <c r="C20" s="708"/>
      <c r="D20" s="709"/>
      <c r="E20" s="709"/>
      <c r="F20" s="709"/>
      <c r="G20" s="709"/>
      <c r="H20" s="709"/>
      <c r="I20" s="710"/>
    </row>
    <row r="21" spans="1:9" ht="51" hidden="1" outlineLevel="1">
      <c r="A21" s="159" t="s">
        <v>434</v>
      </c>
      <c r="B21" s="149" t="s">
        <v>435</v>
      </c>
      <c r="C21" s="730"/>
      <c r="D21" s="731"/>
      <c r="E21" s="731"/>
      <c r="F21" s="731"/>
      <c r="G21" s="731"/>
      <c r="H21" s="731"/>
      <c r="I21" s="732"/>
    </row>
    <row r="22" spans="1:9" ht="25.5" hidden="1" outlineLevel="1">
      <c r="A22" s="590" t="s">
        <v>436</v>
      </c>
      <c r="B22" s="145" t="s">
        <v>437</v>
      </c>
      <c r="C22" s="702"/>
      <c r="D22" s="703"/>
      <c r="E22" s="703"/>
      <c r="F22" s="703"/>
      <c r="G22" s="703"/>
      <c r="H22" s="703"/>
      <c r="I22" s="704"/>
    </row>
    <row r="23" spans="1:9" hidden="1" outlineLevel="1">
      <c r="A23" s="590"/>
      <c r="B23" s="145" t="s">
        <v>438</v>
      </c>
      <c r="C23" s="705"/>
      <c r="D23" s="706"/>
      <c r="E23" s="706"/>
      <c r="F23" s="706"/>
      <c r="G23" s="706"/>
      <c r="H23" s="706"/>
      <c r="I23" s="707"/>
    </row>
    <row r="24" spans="1:9" ht="26.25" hidden="1" outlineLevel="1" thickBot="1">
      <c r="A24" s="615"/>
      <c r="B24" s="145" t="s">
        <v>439</v>
      </c>
      <c r="C24" s="725"/>
      <c r="D24" s="726"/>
      <c r="E24" s="726"/>
      <c r="F24" s="726"/>
      <c r="G24" s="726"/>
      <c r="H24" s="726"/>
      <c r="I24" s="727"/>
    </row>
    <row r="25" spans="1:9" ht="30" customHeight="1" collapsed="1" thickBot="1">
      <c r="A25" s="723" t="s">
        <v>30</v>
      </c>
      <c r="B25" s="724"/>
      <c r="C25" s="206">
        <v>19</v>
      </c>
      <c r="D25" s="207">
        <f>IF(E25&lt;&gt;"",E$13*C25,IF(F25&lt;&gt;"",F$13*C25,IF(G25&lt;&gt;"",G$13*C25,IF(H25&lt;&gt;"",H$13*C25,IF(I25&lt;&gt;"",I$13*C25,0)))))</f>
        <v>6.6499999999999995</v>
      </c>
      <c r="E25" s="208"/>
      <c r="F25" s="208"/>
      <c r="G25" s="208" t="s">
        <v>54</v>
      </c>
      <c r="H25" s="208"/>
      <c r="I25" s="209"/>
    </row>
    <row r="26" spans="1:9" ht="28.9" hidden="1" customHeight="1" outlineLevel="1">
      <c r="A26" s="590" t="s">
        <v>440</v>
      </c>
      <c r="B26" s="145" t="s">
        <v>441</v>
      </c>
      <c r="C26" s="735"/>
      <c r="D26" s="736"/>
      <c r="E26" s="736"/>
      <c r="F26" s="736"/>
      <c r="G26" s="736"/>
      <c r="H26" s="736"/>
      <c r="I26" s="737"/>
    </row>
    <row r="27" spans="1:9" hidden="1" outlineLevel="1">
      <c r="A27" s="590"/>
      <c r="B27" s="145" t="s">
        <v>442</v>
      </c>
      <c r="C27" s="735"/>
      <c r="D27" s="736"/>
      <c r="E27" s="736"/>
      <c r="F27" s="736"/>
      <c r="G27" s="736"/>
      <c r="H27" s="736"/>
      <c r="I27" s="737"/>
    </row>
    <row r="28" spans="1:9" hidden="1" outlineLevel="1">
      <c r="A28" s="590"/>
      <c r="B28" s="145" t="s">
        <v>443</v>
      </c>
      <c r="C28" s="735"/>
      <c r="D28" s="736"/>
      <c r="E28" s="736"/>
      <c r="F28" s="736"/>
      <c r="G28" s="736"/>
      <c r="H28" s="736"/>
      <c r="I28" s="737"/>
    </row>
    <row r="29" spans="1:9" hidden="1" outlineLevel="1">
      <c r="A29" s="590"/>
      <c r="B29" s="145" t="s">
        <v>444</v>
      </c>
      <c r="C29" s="738"/>
      <c r="D29" s="739"/>
      <c r="E29" s="739"/>
      <c r="F29" s="739"/>
      <c r="G29" s="739"/>
      <c r="H29" s="739"/>
      <c r="I29" s="740"/>
    </row>
    <row r="30" spans="1:9" ht="25.5" hidden="1" outlineLevel="1">
      <c r="A30" s="589" t="s">
        <v>445</v>
      </c>
      <c r="B30" s="147" t="s">
        <v>446</v>
      </c>
      <c r="C30" s="702"/>
      <c r="D30" s="703"/>
      <c r="E30" s="703"/>
      <c r="F30" s="703"/>
      <c r="G30" s="703"/>
      <c r="H30" s="703"/>
      <c r="I30" s="704"/>
    </row>
    <row r="31" spans="1:9" hidden="1" outlineLevel="1">
      <c r="A31" s="590"/>
      <c r="B31" s="145" t="s">
        <v>447</v>
      </c>
      <c r="C31" s="705"/>
      <c r="D31" s="706"/>
      <c r="E31" s="706"/>
      <c r="F31" s="706"/>
      <c r="G31" s="706"/>
      <c r="H31" s="706"/>
      <c r="I31" s="707"/>
    </row>
    <row r="32" spans="1:9" ht="25.5" hidden="1" outlineLevel="1">
      <c r="A32" s="590"/>
      <c r="B32" s="145" t="s">
        <v>448</v>
      </c>
      <c r="C32" s="705"/>
      <c r="D32" s="706"/>
      <c r="E32" s="706"/>
      <c r="F32" s="706"/>
      <c r="G32" s="706"/>
      <c r="H32" s="706"/>
      <c r="I32" s="707"/>
    </row>
    <row r="33" spans="1:9" hidden="1" outlineLevel="1">
      <c r="A33" s="590"/>
      <c r="B33" s="145" t="s">
        <v>449</v>
      </c>
      <c r="C33" s="705"/>
      <c r="D33" s="706"/>
      <c r="E33" s="706"/>
      <c r="F33" s="706"/>
      <c r="G33" s="706"/>
      <c r="H33" s="706"/>
      <c r="I33" s="707"/>
    </row>
    <row r="34" spans="1:9" ht="25.5" hidden="1" outlineLevel="1">
      <c r="A34" s="591"/>
      <c r="B34" s="146" t="s">
        <v>450</v>
      </c>
      <c r="C34" s="708"/>
      <c r="D34" s="709"/>
      <c r="E34" s="709"/>
      <c r="F34" s="709"/>
      <c r="G34" s="709"/>
      <c r="H34" s="709"/>
      <c r="I34" s="710"/>
    </row>
    <row r="35" spans="1:9" ht="38.25" hidden="1" outlineLevel="1">
      <c r="A35" s="589" t="s">
        <v>451</v>
      </c>
      <c r="B35" s="147" t="s">
        <v>452</v>
      </c>
      <c r="C35" s="702"/>
      <c r="D35" s="703"/>
      <c r="E35" s="703"/>
      <c r="F35" s="703"/>
      <c r="G35" s="703"/>
      <c r="H35" s="703"/>
      <c r="I35" s="704"/>
    </row>
    <row r="36" spans="1:9" ht="25.5" hidden="1" outlineLevel="1">
      <c r="A36" s="590"/>
      <c r="B36" s="145" t="s">
        <v>453</v>
      </c>
      <c r="C36" s="705"/>
      <c r="D36" s="706"/>
      <c r="E36" s="706"/>
      <c r="F36" s="706"/>
      <c r="G36" s="706"/>
      <c r="H36" s="706"/>
      <c r="I36" s="707"/>
    </row>
    <row r="37" spans="1:9" hidden="1" outlineLevel="1">
      <c r="A37" s="590"/>
      <c r="B37" s="145" t="s">
        <v>447</v>
      </c>
      <c r="C37" s="705"/>
      <c r="D37" s="706"/>
      <c r="E37" s="706"/>
      <c r="F37" s="706"/>
      <c r="G37" s="706"/>
      <c r="H37" s="706"/>
      <c r="I37" s="707"/>
    </row>
    <row r="38" spans="1:9" hidden="1" outlineLevel="1">
      <c r="A38" s="590"/>
      <c r="B38" s="160" t="s">
        <v>454</v>
      </c>
      <c r="C38" s="705"/>
      <c r="D38" s="706"/>
      <c r="E38" s="706"/>
      <c r="F38" s="706"/>
      <c r="G38" s="706"/>
      <c r="H38" s="706"/>
      <c r="I38" s="707"/>
    </row>
    <row r="39" spans="1:9" hidden="1" outlineLevel="1">
      <c r="A39" s="590"/>
      <c r="B39" s="160" t="s">
        <v>455</v>
      </c>
      <c r="C39" s="705"/>
      <c r="D39" s="706"/>
      <c r="E39" s="706"/>
      <c r="F39" s="706"/>
      <c r="G39" s="706"/>
      <c r="H39" s="706"/>
      <c r="I39" s="707"/>
    </row>
    <row r="40" spans="1:9" hidden="1" outlineLevel="1">
      <c r="A40" s="591"/>
      <c r="B40" s="161" t="s">
        <v>456</v>
      </c>
      <c r="C40" s="708"/>
      <c r="D40" s="709"/>
      <c r="E40" s="709"/>
      <c r="F40" s="709"/>
      <c r="G40" s="709"/>
      <c r="H40" s="709"/>
      <c r="I40" s="710"/>
    </row>
    <row r="41" spans="1:9" ht="28.9" hidden="1" customHeight="1" outlineLevel="1">
      <c r="A41" s="590" t="s">
        <v>457</v>
      </c>
      <c r="B41" s="160" t="s">
        <v>458</v>
      </c>
      <c r="C41" s="702"/>
      <c r="D41" s="703"/>
      <c r="E41" s="703"/>
      <c r="F41" s="703"/>
      <c r="G41" s="703"/>
      <c r="H41" s="703"/>
      <c r="I41" s="704"/>
    </row>
    <row r="42" spans="1:9" ht="25.5" hidden="1" outlineLevel="1">
      <c r="A42" s="590"/>
      <c r="B42" s="160" t="s">
        <v>459</v>
      </c>
      <c r="C42" s="705"/>
      <c r="D42" s="706"/>
      <c r="E42" s="706"/>
      <c r="F42" s="706"/>
      <c r="G42" s="706"/>
      <c r="H42" s="706"/>
      <c r="I42" s="707"/>
    </row>
    <row r="43" spans="1:9" hidden="1" outlineLevel="1">
      <c r="A43" s="590"/>
      <c r="B43" s="160" t="s">
        <v>460</v>
      </c>
      <c r="C43" s="708"/>
      <c r="D43" s="709"/>
      <c r="E43" s="709"/>
      <c r="F43" s="709"/>
      <c r="G43" s="709"/>
      <c r="H43" s="709"/>
      <c r="I43" s="710"/>
    </row>
    <row r="44" spans="1:9" ht="14.45" hidden="1" customHeight="1" outlineLevel="1">
      <c r="A44" s="589" t="s">
        <v>461</v>
      </c>
      <c r="B44" s="147" t="s">
        <v>462</v>
      </c>
      <c r="C44" s="702"/>
      <c r="D44" s="703"/>
      <c r="E44" s="703"/>
      <c r="F44" s="703"/>
      <c r="G44" s="703"/>
      <c r="H44" s="703"/>
      <c r="I44" s="704"/>
    </row>
    <row r="45" spans="1:9" hidden="1" outlineLevel="1">
      <c r="A45" s="590"/>
      <c r="B45" s="145" t="s">
        <v>463</v>
      </c>
      <c r="C45" s="705"/>
      <c r="D45" s="706"/>
      <c r="E45" s="706"/>
      <c r="F45" s="706"/>
      <c r="G45" s="706"/>
      <c r="H45" s="706"/>
      <c r="I45" s="707"/>
    </row>
    <row r="46" spans="1:9" hidden="1" outlineLevel="1">
      <c r="A46" s="590"/>
      <c r="B46" s="145" t="s">
        <v>464</v>
      </c>
      <c r="C46" s="705"/>
      <c r="D46" s="706"/>
      <c r="E46" s="706"/>
      <c r="F46" s="706"/>
      <c r="G46" s="706"/>
      <c r="H46" s="706"/>
      <c r="I46" s="707"/>
    </row>
    <row r="47" spans="1:9" hidden="1" outlineLevel="1">
      <c r="A47" s="590"/>
      <c r="B47" s="145" t="s">
        <v>465</v>
      </c>
      <c r="C47" s="705"/>
      <c r="D47" s="706"/>
      <c r="E47" s="706"/>
      <c r="F47" s="706"/>
      <c r="G47" s="706"/>
      <c r="H47" s="706"/>
      <c r="I47" s="707"/>
    </row>
    <row r="48" spans="1:9" hidden="1" outlineLevel="1">
      <c r="A48" s="591"/>
      <c r="B48" s="146" t="s">
        <v>458</v>
      </c>
      <c r="C48" s="708"/>
      <c r="D48" s="709"/>
      <c r="E48" s="709"/>
      <c r="F48" s="709"/>
      <c r="G48" s="709"/>
      <c r="H48" s="709"/>
      <c r="I48" s="710"/>
    </row>
    <row r="49" spans="1:9" ht="43.15" hidden="1" customHeight="1" outlineLevel="1">
      <c r="A49" s="590" t="s">
        <v>466</v>
      </c>
      <c r="B49" s="145" t="s">
        <v>467</v>
      </c>
      <c r="C49" s="702"/>
      <c r="D49" s="703"/>
      <c r="E49" s="703"/>
      <c r="F49" s="703"/>
      <c r="G49" s="703"/>
      <c r="H49" s="703"/>
      <c r="I49" s="704"/>
    </row>
    <row r="50" spans="1:9" ht="25.5" hidden="1" outlineLevel="1">
      <c r="A50" s="590"/>
      <c r="B50" s="145" t="s">
        <v>468</v>
      </c>
      <c r="C50" s="705"/>
      <c r="D50" s="706"/>
      <c r="E50" s="706"/>
      <c r="F50" s="706"/>
      <c r="G50" s="706"/>
      <c r="H50" s="706"/>
      <c r="I50" s="707"/>
    </row>
    <row r="51" spans="1:9" ht="3.75" hidden="1" customHeight="1" outlineLevel="1" thickBot="1">
      <c r="A51" s="615"/>
      <c r="B51" s="145" t="s">
        <v>460</v>
      </c>
      <c r="C51" s="725"/>
      <c r="D51" s="726"/>
      <c r="E51" s="726"/>
      <c r="F51" s="726"/>
      <c r="G51" s="726"/>
      <c r="H51" s="726"/>
      <c r="I51" s="727"/>
    </row>
    <row r="52" spans="1:9" ht="30" customHeight="1" collapsed="1" thickBot="1">
      <c r="A52" s="723" t="s">
        <v>31</v>
      </c>
      <c r="B52" s="724"/>
      <c r="C52" s="206">
        <v>10</v>
      </c>
      <c r="D52" s="207">
        <f>IF(E52&lt;&gt;"",E$13*C52,IF(F52&lt;&gt;"",F$13*C52,IF(G52&lt;&gt;"",G$13*C52,IF(H52&lt;&gt;"",H$13*C52,IF(I52&lt;&gt;"",I$13*C52,0)))))</f>
        <v>3.5</v>
      </c>
      <c r="E52" s="208"/>
      <c r="F52" s="208"/>
      <c r="G52" s="208" t="s">
        <v>54</v>
      </c>
      <c r="H52" s="208"/>
      <c r="I52" s="209"/>
    </row>
    <row r="53" spans="1:9" ht="43.15" hidden="1" customHeight="1" outlineLevel="1">
      <c r="A53" s="590" t="s">
        <v>469</v>
      </c>
      <c r="B53" s="145" t="s">
        <v>470</v>
      </c>
      <c r="C53" s="705"/>
      <c r="D53" s="706"/>
      <c r="E53" s="706"/>
      <c r="F53" s="706"/>
      <c r="G53" s="706"/>
      <c r="H53" s="706"/>
      <c r="I53" s="707"/>
    </row>
    <row r="54" spans="1:9" ht="25.5" hidden="1" outlineLevel="1">
      <c r="A54" s="590"/>
      <c r="B54" s="145" t="s">
        <v>471</v>
      </c>
      <c r="C54" s="705"/>
      <c r="D54" s="706"/>
      <c r="E54" s="706"/>
      <c r="F54" s="706"/>
      <c r="G54" s="706"/>
      <c r="H54" s="706"/>
      <c r="I54" s="707"/>
    </row>
    <row r="55" spans="1:9" ht="25.5" hidden="1" outlineLevel="1">
      <c r="A55" s="590"/>
      <c r="B55" s="145" t="s">
        <v>472</v>
      </c>
      <c r="C55" s="705"/>
      <c r="D55" s="706"/>
      <c r="E55" s="706"/>
      <c r="F55" s="706"/>
      <c r="G55" s="706"/>
      <c r="H55" s="706"/>
      <c r="I55" s="707"/>
    </row>
    <row r="56" spans="1:9" hidden="1" outlineLevel="1">
      <c r="A56" s="590"/>
      <c r="B56" s="145" t="s">
        <v>473</v>
      </c>
      <c r="C56" s="705"/>
      <c r="D56" s="706"/>
      <c r="E56" s="706"/>
      <c r="F56" s="706"/>
      <c r="G56" s="706"/>
      <c r="H56" s="706"/>
      <c r="I56" s="707"/>
    </row>
    <row r="57" spans="1:9" ht="38.25" hidden="1" outlineLevel="1">
      <c r="A57" s="590"/>
      <c r="B57" s="145" t="s">
        <v>474</v>
      </c>
      <c r="C57" s="705"/>
      <c r="D57" s="706"/>
      <c r="E57" s="706"/>
      <c r="F57" s="706"/>
      <c r="G57" s="706"/>
      <c r="H57" s="706"/>
      <c r="I57" s="707"/>
    </row>
    <row r="58" spans="1:9" ht="38.25" hidden="1" outlineLevel="1">
      <c r="A58" s="590"/>
      <c r="B58" s="145" t="s">
        <v>475</v>
      </c>
      <c r="C58" s="708"/>
      <c r="D58" s="709"/>
      <c r="E58" s="709"/>
      <c r="F58" s="709"/>
      <c r="G58" s="709"/>
      <c r="H58" s="709"/>
      <c r="I58" s="710"/>
    </row>
    <row r="59" spans="1:9" ht="14.45" hidden="1" customHeight="1" outlineLevel="1">
      <c r="A59" s="589" t="s">
        <v>476</v>
      </c>
      <c r="B59" s="147" t="s">
        <v>477</v>
      </c>
      <c r="C59" s="702"/>
      <c r="D59" s="703"/>
      <c r="E59" s="703"/>
      <c r="F59" s="703"/>
      <c r="G59" s="703"/>
      <c r="H59" s="703"/>
      <c r="I59" s="704"/>
    </row>
    <row r="60" spans="1:9" hidden="1" outlineLevel="1">
      <c r="A60" s="590"/>
      <c r="B60" s="145" t="s">
        <v>478</v>
      </c>
      <c r="C60" s="705"/>
      <c r="D60" s="706"/>
      <c r="E60" s="706"/>
      <c r="F60" s="706"/>
      <c r="G60" s="706"/>
      <c r="H60" s="706"/>
      <c r="I60" s="707"/>
    </row>
    <row r="61" spans="1:9" hidden="1" outlineLevel="1">
      <c r="A61" s="590"/>
      <c r="B61" s="145" t="s">
        <v>479</v>
      </c>
      <c r="C61" s="705"/>
      <c r="D61" s="706"/>
      <c r="E61" s="706"/>
      <c r="F61" s="706"/>
      <c r="G61" s="706"/>
      <c r="H61" s="706"/>
      <c r="I61" s="707"/>
    </row>
    <row r="62" spans="1:9" hidden="1" outlineLevel="1">
      <c r="A62" s="590"/>
      <c r="B62" s="145" t="s">
        <v>480</v>
      </c>
      <c r="C62" s="705"/>
      <c r="D62" s="706"/>
      <c r="E62" s="706"/>
      <c r="F62" s="706"/>
      <c r="G62" s="706"/>
      <c r="H62" s="706"/>
      <c r="I62" s="707"/>
    </row>
    <row r="63" spans="1:9" hidden="1" outlineLevel="1">
      <c r="A63" s="590"/>
      <c r="B63" s="145" t="s">
        <v>481</v>
      </c>
      <c r="C63" s="705"/>
      <c r="D63" s="706"/>
      <c r="E63" s="706"/>
      <c r="F63" s="706"/>
      <c r="G63" s="706"/>
      <c r="H63" s="706"/>
      <c r="I63" s="707"/>
    </row>
    <row r="64" spans="1:9" hidden="1" outlineLevel="1">
      <c r="A64" s="590"/>
      <c r="B64" s="145" t="s">
        <v>482</v>
      </c>
      <c r="C64" s="705"/>
      <c r="D64" s="706"/>
      <c r="E64" s="706"/>
      <c r="F64" s="706"/>
      <c r="G64" s="706"/>
      <c r="H64" s="706"/>
      <c r="I64" s="707"/>
    </row>
    <row r="65" spans="1:9" ht="38.25" hidden="1" outlineLevel="1">
      <c r="A65" s="590"/>
      <c r="B65" s="145" t="s">
        <v>483</v>
      </c>
      <c r="C65" s="705"/>
      <c r="D65" s="706"/>
      <c r="E65" s="706"/>
      <c r="F65" s="706"/>
      <c r="G65" s="706"/>
      <c r="H65" s="706"/>
      <c r="I65" s="707"/>
    </row>
    <row r="66" spans="1:9" ht="25.5" hidden="1" outlineLevel="1">
      <c r="A66" s="590"/>
      <c r="B66" s="145" t="s">
        <v>484</v>
      </c>
      <c r="C66" s="705"/>
      <c r="D66" s="706"/>
      <c r="E66" s="706"/>
      <c r="F66" s="706"/>
      <c r="G66" s="706"/>
      <c r="H66" s="706"/>
      <c r="I66" s="707"/>
    </row>
    <row r="67" spans="1:9" hidden="1" outlineLevel="1">
      <c r="A67" s="590"/>
      <c r="B67" s="145" t="s">
        <v>485</v>
      </c>
      <c r="C67" s="705"/>
      <c r="D67" s="706"/>
      <c r="E67" s="706"/>
      <c r="F67" s="706"/>
      <c r="G67" s="706"/>
      <c r="H67" s="706"/>
      <c r="I67" s="707"/>
    </row>
    <row r="68" spans="1:9" hidden="1" outlineLevel="1">
      <c r="A68" s="591"/>
      <c r="B68" s="146" t="s">
        <v>486</v>
      </c>
      <c r="C68" s="708"/>
      <c r="D68" s="709"/>
      <c r="E68" s="709"/>
      <c r="F68" s="709"/>
      <c r="G68" s="709"/>
      <c r="H68" s="709"/>
      <c r="I68" s="710"/>
    </row>
    <row r="69" spans="1:9" ht="38.25" hidden="1" outlineLevel="1">
      <c r="A69" s="590" t="s">
        <v>487</v>
      </c>
      <c r="B69" s="145" t="s">
        <v>488</v>
      </c>
      <c r="C69" s="702"/>
      <c r="D69" s="703"/>
      <c r="E69" s="703"/>
      <c r="F69" s="703"/>
      <c r="G69" s="703"/>
      <c r="H69" s="703"/>
      <c r="I69" s="704"/>
    </row>
    <row r="70" spans="1:9" hidden="1" outlineLevel="1">
      <c r="A70" s="590"/>
      <c r="B70" s="145" t="s">
        <v>489</v>
      </c>
      <c r="C70" s="705"/>
      <c r="D70" s="706"/>
      <c r="E70" s="706"/>
      <c r="F70" s="706"/>
      <c r="G70" s="706"/>
      <c r="H70" s="706"/>
      <c r="I70" s="707"/>
    </row>
    <row r="71" spans="1:9" ht="26.25" hidden="1" outlineLevel="1" thickBot="1">
      <c r="A71" s="615"/>
      <c r="B71" s="145" t="s">
        <v>490</v>
      </c>
      <c r="C71" s="725"/>
      <c r="D71" s="726"/>
      <c r="E71" s="726"/>
      <c r="F71" s="726"/>
      <c r="G71" s="726"/>
      <c r="H71" s="726"/>
      <c r="I71" s="727"/>
    </row>
    <row r="72" spans="1:9" ht="30" customHeight="1" collapsed="1" thickBot="1">
      <c r="A72" s="723" t="s">
        <v>32</v>
      </c>
      <c r="B72" s="724"/>
      <c r="C72" s="206">
        <v>4</v>
      </c>
      <c r="D72" s="207">
        <f>IF(E72&lt;&gt;"",E$13*C72,IF(F72&lt;&gt;"",F$13*C72,IF(G72&lt;&gt;"",G$13*C72,IF(H72&lt;&gt;"",H$13*C72,IF(I72&lt;&gt;"",I$13*C72,0)))))</f>
        <v>2.8</v>
      </c>
      <c r="E72" s="208"/>
      <c r="F72" s="208"/>
      <c r="G72" s="208"/>
      <c r="H72" s="208" t="s">
        <v>54</v>
      </c>
      <c r="I72" s="209"/>
    </row>
    <row r="73" spans="1:9" ht="43.15" hidden="1" customHeight="1" outlineLevel="1">
      <c r="A73" s="590" t="s">
        <v>491</v>
      </c>
      <c r="B73" s="145" t="s">
        <v>492</v>
      </c>
      <c r="C73" s="705"/>
      <c r="D73" s="706"/>
      <c r="E73" s="706"/>
      <c r="F73" s="706"/>
      <c r="G73" s="706"/>
      <c r="H73" s="706"/>
      <c r="I73" s="707"/>
    </row>
    <row r="74" spans="1:9" hidden="1" outlineLevel="1">
      <c r="A74" s="590"/>
      <c r="B74" s="145" t="s">
        <v>493</v>
      </c>
      <c r="C74" s="705"/>
      <c r="D74" s="706"/>
      <c r="E74" s="706"/>
      <c r="F74" s="706"/>
      <c r="G74" s="706"/>
      <c r="H74" s="706"/>
      <c r="I74" s="707"/>
    </row>
    <row r="75" spans="1:9" ht="14.45" hidden="1" customHeight="1" outlineLevel="1">
      <c r="A75" s="590"/>
      <c r="B75" s="145" t="s">
        <v>494</v>
      </c>
      <c r="C75" s="705"/>
      <c r="D75" s="706"/>
      <c r="E75" s="706"/>
      <c r="F75" s="706"/>
      <c r="G75" s="706"/>
      <c r="H75" s="706"/>
      <c r="I75" s="707"/>
    </row>
    <row r="76" spans="1:9" ht="25.5" hidden="1" outlineLevel="1">
      <c r="A76" s="590"/>
      <c r="B76" s="145" t="s">
        <v>495</v>
      </c>
      <c r="C76" s="705"/>
      <c r="D76" s="706"/>
      <c r="E76" s="706"/>
      <c r="F76" s="706"/>
      <c r="G76" s="706"/>
      <c r="H76" s="706"/>
      <c r="I76" s="707"/>
    </row>
    <row r="77" spans="1:9" ht="38.25" hidden="1" outlineLevel="1">
      <c r="A77" s="590"/>
      <c r="B77" s="145" t="s">
        <v>496</v>
      </c>
      <c r="C77" s="705"/>
      <c r="D77" s="706"/>
      <c r="E77" s="706"/>
      <c r="F77" s="706"/>
      <c r="G77" s="706"/>
      <c r="H77" s="706"/>
      <c r="I77" s="707"/>
    </row>
    <row r="78" spans="1:9" ht="25.5" hidden="1" outlineLevel="1">
      <c r="A78" s="590"/>
      <c r="B78" s="145" t="s">
        <v>497</v>
      </c>
      <c r="C78" s="708"/>
      <c r="D78" s="709"/>
      <c r="E78" s="709"/>
      <c r="F78" s="709"/>
      <c r="G78" s="709"/>
      <c r="H78" s="709"/>
      <c r="I78" s="710"/>
    </row>
    <row r="79" spans="1:9" ht="51" hidden="1" outlineLevel="1">
      <c r="A79" s="589" t="s">
        <v>498</v>
      </c>
      <c r="B79" s="147" t="s">
        <v>499</v>
      </c>
      <c r="C79" s="702"/>
      <c r="D79" s="703"/>
      <c r="E79" s="703"/>
      <c r="F79" s="703"/>
      <c r="G79" s="703"/>
      <c r="H79" s="703"/>
      <c r="I79" s="704"/>
    </row>
    <row r="80" spans="1:9" hidden="1" outlineLevel="1">
      <c r="A80" s="590"/>
      <c r="B80" s="145" t="s">
        <v>500</v>
      </c>
      <c r="C80" s="705"/>
      <c r="D80" s="706"/>
      <c r="E80" s="706"/>
      <c r="F80" s="706"/>
      <c r="G80" s="706"/>
      <c r="H80" s="706"/>
      <c r="I80" s="707"/>
    </row>
    <row r="81" spans="1:9" ht="14.45" hidden="1" customHeight="1" outlineLevel="1">
      <c r="A81" s="590"/>
      <c r="B81" s="160" t="s">
        <v>501</v>
      </c>
      <c r="C81" s="705"/>
      <c r="D81" s="706"/>
      <c r="E81" s="706"/>
      <c r="F81" s="706"/>
      <c r="G81" s="706"/>
      <c r="H81" s="706"/>
      <c r="I81" s="707"/>
    </row>
    <row r="82" spans="1:9" ht="14.45" hidden="1" customHeight="1" outlineLevel="1">
      <c r="A82" s="590"/>
      <c r="B82" s="145" t="s">
        <v>502</v>
      </c>
      <c r="C82" s="705"/>
      <c r="D82" s="706"/>
      <c r="E82" s="706"/>
      <c r="F82" s="706"/>
      <c r="G82" s="706"/>
      <c r="H82" s="706"/>
      <c r="I82" s="707"/>
    </row>
    <row r="83" spans="1:9" hidden="1" outlineLevel="1">
      <c r="A83" s="590"/>
      <c r="B83" s="145" t="s">
        <v>503</v>
      </c>
      <c r="C83" s="705"/>
      <c r="D83" s="706"/>
      <c r="E83" s="706"/>
      <c r="F83" s="706"/>
      <c r="G83" s="706"/>
      <c r="H83" s="706"/>
      <c r="I83" s="707"/>
    </row>
    <row r="84" spans="1:9" ht="25.5" hidden="1" outlineLevel="1">
      <c r="A84" s="590"/>
      <c r="B84" s="145" t="s">
        <v>504</v>
      </c>
      <c r="C84" s="705"/>
      <c r="D84" s="706"/>
      <c r="E84" s="706"/>
      <c r="F84" s="706"/>
      <c r="G84" s="706"/>
      <c r="H84" s="706"/>
      <c r="I84" s="707"/>
    </row>
    <row r="85" spans="1:9" ht="15.75" hidden="1" outlineLevel="1" thickBot="1">
      <c r="A85" s="615"/>
      <c r="B85" s="162" t="s">
        <v>505</v>
      </c>
      <c r="C85" s="725"/>
      <c r="D85" s="726"/>
      <c r="E85" s="726"/>
      <c r="F85" s="726"/>
      <c r="G85" s="726"/>
      <c r="H85" s="726"/>
      <c r="I85" s="727"/>
    </row>
    <row r="86" spans="1:9" ht="4.9000000000000004" customHeight="1" thickBot="1">
      <c r="A86" s="89"/>
      <c r="B86" s="89"/>
      <c r="C86" s="90"/>
      <c r="D86" s="91"/>
      <c r="E86" s="90"/>
      <c r="F86" s="90"/>
      <c r="G86" s="90"/>
      <c r="H86" s="90"/>
      <c r="I86" s="90"/>
    </row>
    <row r="87" spans="1:9" s="10" customFormat="1" ht="15.75" thickBot="1">
      <c r="A87" s="616" t="s">
        <v>397</v>
      </c>
      <c r="B87" s="617"/>
      <c r="C87" s="92">
        <f>SUM(C15:C85)</f>
        <v>40</v>
      </c>
      <c r="D87" s="93">
        <f>SUM(D16:D85)</f>
        <v>12.95</v>
      </c>
      <c r="E87" s="603"/>
      <c r="F87" s="603"/>
      <c r="G87" s="603"/>
      <c r="H87" s="603"/>
      <c r="I87" s="604"/>
    </row>
    <row r="88" spans="1:9" s="10" customFormat="1" ht="16.5" thickTop="1" thickBot="1">
      <c r="A88" s="106" t="s">
        <v>401</v>
      </c>
      <c r="B88" s="107"/>
      <c r="C88" s="108">
        <f>SUM(C87:C87)</f>
        <v>40</v>
      </c>
      <c r="D88" s="109">
        <f>SUM(D87:D87)</f>
        <v>12.95</v>
      </c>
      <c r="E88" s="719"/>
      <c r="F88" s="719"/>
      <c r="G88" s="719"/>
      <c r="H88" s="719"/>
      <c r="I88" s="720"/>
    </row>
    <row r="89" spans="1:9" s="10" customFormat="1" ht="4.9000000000000004" customHeight="1" thickBot="1">
      <c r="A89" s="110"/>
      <c r="B89" s="110"/>
      <c r="C89" s="111"/>
      <c r="D89" s="111"/>
      <c r="E89" s="112"/>
      <c r="F89" s="112"/>
      <c r="G89" s="112"/>
      <c r="H89" s="112"/>
      <c r="I89" s="112"/>
    </row>
    <row r="90" spans="1:9" s="10" customFormat="1">
      <c r="A90" s="613" t="s">
        <v>506</v>
      </c>
      <c r="B90" s="614"/>
      <c r="C90" s="611" t="s">
        <v>90</v>
      </c>
      <c r="D90" s="611"/>
      <c r="E90" s="611"/>
      <c r="F90" s="611"/>
      <c r="G90" s="611"/>
      <c r="H90" s="611"/>
      <c r="I90" s="612"/>
    </row>
    <row r="91" spans="1:9" ht="49.9" customHeight="1" thickBot="1">
      <c r="A91" s="601"/>
      <c r="B91" s="602"/>
      <c r="C91" s="721"/>
      <c r="D91" s="721"/>
      <c r="E91" s="721"/>
      <c r="F91" s="721"/>
      <c r="G91" s="721"/>
      <c r="H91" s="721"/>
      <c r="I91" s="722"/>
    </row>
    <row r="92" spans="1:9" ht="4.9000000000000004" customHeight="1">
      <c r="A92" s="89"/>
      <c r="B92" s="89"/>
      <c r="C92" s="90"/>
      <c r="D92" s="90"/>
      <c r="E92" s="90"/>
      <c r="F92" s="90"/>
      <c r="G92" s="90"/>
      <c r="H92" s="90"/>
      <c r="I92" s="90"/>
    </row>
    <row r="93" spans="1:9">
      <c r="A93" s="170" t="s">
        <v>214</v>
      </c>
      <c r="B93" s="94"/>
      <c r="C93" s="90"/>
      <c r="D93" s="90"/>
      <c r="E93" s="90"/>
      <c r="F93" s="90"/>
      <c r="G93" s="90"/>
      <c r="H93" s="90"/>
      <c r="I93" s="90"/>
    </row>
    <row r="94" spans="1:9">
      <c r="A94" s="171" t="s">
        <v>507</v>
      </c>
      <c r="B94" s="89"/>
      <c r="C94" s="90"/>
      <c r="D94" s="90"/>
      <c r="E94" s="90"/>
      <c r="F94" s="90"/>
      <c r="G94" s="90"/>
      <c r="H94" s="90"/>
      <c r="I94" s="90"/>
    </row>
    <row r="95" spans="1:9">
      <c r="A95" s="171" t="s">
        <v>216</v>
      </c>
      <c r="B95" s="89"/>
      <c r="C95" s="90"/>
      <c r="D95" s="90"/>
      <c r="E95" s="90"/>
      <c r="F95" s="90"/>
      <c r="G95" s="90"/>
      <c r="H95" s="90"/>
      <c r="I95" s="90"/>
    </row>
    <row r="96" spans="1:9">
      <c r="A96" s="171" t="s">
        <v>217</v>
      </c>
      <c r="B96" s="89"/>
      <c r="C96" s="90"/>
      <c r="D96" s="90"/>
      <c r="E96" s="90"/>
      <c r="F96" s="90"/>
      <c r="G96" s="90"/>
      <c r="H96" s="90"/>
      <c r="I96" s="90"/>
    </row>
    <row r="97" spans="1:9">
      <c r="A97" s="170" t="s">
        <v>508</v>
      </c>
      <c r="B97" s="89"/>
      <c r="C97" s="21"/>
      <c r="D97" s="21"/>
      <c r="E97" s="21"/>
      <c r="F97" s="21"/>
      <c r="G97" s="21"/>
      <c r="H97" s="21"/>
      <c r="I97" s="21"/>
    </row>
  </sheetData>
  <sheetProtection selectLockedCells="1"/>
  <mergeCells count="52">
    <mergeCell ref="C53:I58"/>
    <mergeCell ref="C59:I68"/>
    <mergeCell ref="C69:I71"/>
    <mergeCell ref="A72:B72"/>
    <mergeCell ref="A53:A58"/>
    <mergeCell ref="A59:A68"/>
    <mergeCell ref="A69:A71"/>
    <mergeCell ref="C73:I78"/>
    <mergeCell ref="C79:I85"/>
    <mergeCell ref="B10:I10"/>
    <mergeCell ref="C21:I21"/>
    <mergeCell ref="C22:I24"/>
    <mergeCell ref="A15:B15"/>
    <mergeCell ref="A25:B25"/>
    <mergeCell ref="C26:I29"/>
    <mergeCell ref="C30:I34"/>
    <mergeCell ref="C35:I40"/>
    <mergeCell ref="C41:I43"/>
    <mergeCell ref="C44:I48"/>
    <mergeCell ref="C49:I51"/>
    <mergeCell ref="A41:A43"/>
    <mergeCell ref="A44:A48"/>
    <mergeCell ref="A49:A51"/>
    <mergeCell ref="A35:A40"/>
    <mergeCell ref="A26:A29"/>
    <mergeCell ref="A30:A34"/>
    <mergeCell ref="A22:A24"/>
    <mergeCell ref="A87:B87"/>
    <mergeCell ref="A79:A85"/>
    <mergeCell ref="A73:A78"/>
    <mergeCell ref="A52:B52"/>
    <mergeCell ref="E87:I88"/>
    <mergeCell ref="A90:B90"/>
    <mergeCell ref="C90:I90"/>
    <mergeCell ref="A91:B91"/>
    <mergeCell ref="C91:I91"/>
    <mergeCell ref="A16:A20"/>
    <mergeCell ref="C16:I20"/>
    <mergeCell ref="A5:B5"/>
    <mergeCell ref="H5:I5"/>
    <mergeCell ref="B7:I7"/>
    <mergeCell ref="A9:I9"/>
    <mergeCell ref="C5:D5"/>
    <mergeCell ref="A4:B4"/>
    <mergeCell ref="C3:I3"/>
    <mergeCell ref="C4:I4"/>
    <mergeCell ref="A1:B1"/>
    <mergeCell ref="A2:B2"/>
    <mergeCell ref="C2:I2"/>
    <mergeCell ref="A3:B3"/>
    <mergeCell ref="C1:E1"/>
    <mergeCell ref="F1:G1"/>
  </mergeCells>
  <conditionalFormatting sqref="E15:I15">
    <cfRule type="expression" dxfId="4" priority="3">
      <formula>IF(COUNTA($E15:$I15)&gt;1,TRUE,FALSE)</formula>
    </cfRule>
  </conditionalFormatting>
  <conditionalFormatting sqref="E25:I25">
    <cfRule type="expression" dxfId="3" priority="4">
      <formula>IF(COUNTA($E25:$I25)&gt;1,TRUE,FALSE)</formula>
    </cfRule>
  </conditionalFormatting>
  <conditionalFormatting sqref="E52:I52">
    <cfRule type="expression" dxfId="2" priority="2">
      <formula>IF(COUNTA($E52:$I52)&gt;1,TRUE,FALSE)</formula>
    </cfRule>
  </conditionalFormatting>
  <conditionalFormatting sqref="E72:I72">
    <cfRule type="expression" dxfId="1" priority="1">
      <formula>IF(COUNTA($E72:$I72)&gt;1,TRUE,FALSE)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98" orientation="landscape" horizontalDpi="4294967293" verticalDpi="0" r:id="rId1"/>
  <headerFooter>
    <oddFooter>Page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3B22-E8CE-4894-B930-249BDB870417}">
  <sheetPr>
    <outlinePr summaryBelow="0"/>
    <pageSetUpPr fitToPage="1"/>
  </sheetPr>
  <dimension ref="A1:I74"/>
  <sheetViews>
    <sheetView zoomScaleNormal="100" workbookViewId="0">
      <pane ySplit="13" topLeftCell="K99" activePane="bottomLeft" state="frozen"/>
      <selection pane="bottomLeft" activeCell="K9" sqref="K9"/>
    </sheetView>
  </sheetViews>
  <sheetFormatPr defaultColWidth="11.42578125" defaultRowHeight="15" outlineLevelRow="1"/>
  <cols>
    <col min="1" max="1" width="31.7109375" style="16" customWidth="1"/>
    <col min="2" max="2" width="47.7109375" style="16" customWidth="1"/>
    <col min="3" max="9" width="7.7109375" customWidth="1"/>
  </cols>
  <sheetData>
    <row r="1" spans="1:9" s="18" customFormat="1" ht="15" customHeight="1">
      <c r="A1" s="692" t="str">
        <f>"Académie de " &amp; Synthèse!C1</f>
        <v>Académie de Awwww</v>
      </c>
      <c r="B1" s="693"/>
      <c r="C1" s="741" t="str">
        <f>Synthèse!E1</f>
        <v>Session</v>
      </c>
      <c r="D1" s="742"/>
      <c r="E1" s="742"/>
      <c r="F1" s="743">
        <f>Synthèse!H1</f>
        <v>2025</v>
      </c>
      <c r="G1" s="743"/>
      <c r="H1" s="337"/>
      <c r="I1" s="338"/>
    </row>
    <row r="2" spans="1:9" s="18" customFormat="1" ht="15" customHeight="1">
      <c r="A2" s="694" t="s">
        <v>3</v>
      </c>
      <c r="B2" s="695"/>
      <c r="C2" s="696" t="str">
        <f>Synthèse!E2</f>
        <v>Etablissement de formation</v>
      </c>
      <c r="D2" s="697"/>
      <c r="E2" s="697"/>
      <c r="F2" s="697"/>
      <c r="G2" s="697"/>
      <c r="H2" s="697"/>
      <c r="I2" s="698"/>
    </row>
    <row r="3" spans="1:9" s="18" customFormat="1" ht="15" customHeight="1">
      <c r="A3" s="694" t="s">
        <v>5</v>
      </c>
      <c r="B3" s="695"/>
      <c r="C3" s="686" t="str">
        <f>Synthèse!F3</f>
        <v>Xxxxx</v>
      </c>
      <c r="D3" s="687"/>
      <c r="E3" s="687"/>
      <c r="F3" s="687"/>
      <c r="G3" s="687"/>
      <c r="H3" s="687"/>
      <c r="I3" s="688"/>
    </row>
    <row r="4" spans="1:9" s="18" customFormat="1" ht="15" customHeight="1">
      <c r="A4" s="684" t="s">
        <v>424</v>
      </c>
      <c r="B4" s="685"/>
      <c r="C4" s="689" t="str">
        <f>Synthèse!F4</f>
        <v>Aaaaa</v>
      </c>
      <c r="D4" s="690"/>
      <c r="E4" s="690"/>
      <c r="F4" s="690"/>
      <c r="G4" s="690"/>
      <c r="H4" s="690"/>
      <c r="I4" s="691"/>
    </row>
    <row r="5" spans="1:9" s="18" customFormat="1" ht="15" customHeight="1" thickBot="1">
      <c r="A5" s="711" t="s">
        <v>425</v>
      </c>
      <c r="B5" s="712"/>
      <c r="C5" s="747" t="s">
        <v>509</v>
      </c>
      <c r="D5" s="747"/>
      <c r="E5" s="95" t="s">
        <v>510</v>
      </c>
      <c r="F5" s="95">
        <v>2</v>
      </c>
      <c r="G5" s="95" t="s">
        <v>95</v>
      </c>
      <c r="H5" s="713">
        <v>45241</v>
      </c>
      <c r="I5" s="714"/>
    </row>
    <row r="6" spans="1:9" ht="4.9000000000000004" customHeight="1" thickBot="1">
      <c r="A6" s="71"/>
      <c r="B6" s="71"/>
      <c r="C6" s="21"/>
      <c r="D6" s="21"/>
      <c r="E6" s="21"/>
      <c r="F6" s="21"/>
      <c r="G6" s="21"/>
      <c r="H6" s="21"/>
      <c r="I6" s="21"/>
    </row>
    <row r="7" spans="1:9" ht="15" customHeight="1" thickBot="1">
      <c r="A7" s="96" t="s">
        <v>10</v>
      </c>
      <c r="B7" s="560" t="str">
        <f>Synthèse!B6</f>
        <v>Yyyy</v>
      </c>
      <c r="C7" s="560"/>
      <c r="D7" s="560"/>
      <c r="E7" s="560"/>
      <c r="F7" s="560"/>
      <c r="G7" s="560"/>
      <c r="H7" s="560"/>
      <c r="I7" s="561"/>
    </row>
    <row r="8" spans="1:9" ht="4.9000000000000004" customHeight="1" thickBot="1">
      <c r="A8" s="71"/>
      <c r="B8" s="71"/>
      <c r="C8" s="21"/>
      <c r="D8" s="21"/>
      <c r="E8" s="21"/>
      <c r="F8" s="21"/>
      <c r="G8" s="21"/>
      <c r="H8" s="21"/>
      <c r="I8" s="21"/>
    </row>
    <row r="9" spans="1:9" ht="20.45" customHeight="1">
      <c r="A9" s="744" t="s">
        <v>511</v>
      </c>
      <c r="B9" s="745"/>
      <c r="C9" s="745"/>
      <c r="D9" s="745"/>
      <c r="E9" s="745"/>
      <c r="F9" s="745"/>
      <c r="G9" s="745"/>
      <c r="H9" s="745"/>
      <c r="I9" s="746"/>
    </row>
    <row r="10" spans="1:9" ht="42" customHeight="1" thickBot="1">
      <c r="A10" s="226" t="s">
        <v>512</v>
      </c>
      <c r="B10" s="764"/>
      <c r="C10" s="764"/>
      <c r="D10" s="764"/>
      <c r="E10" s="764"/>
      <c r="F10" s="764"/>
      <c r="G10" s="764"/>
      <c r="H10" s="764"/>
      <c r="I10" s="765"/>
    </row>
    <row r="11" spans="1:9" ht="4.9000000000000004" customHeight="1" thickBot="1">
      <c r="A11" s="71"/>
      <c r="B11" s="71"/>
      <c r="C11" s="21"/>
      <c r="D11" s="21"/>
      <c r="E11" s="21"/>
      <c r="F11" s="21"/>
      <c r="G11" s="21"/>
      <c r="H11" s="21"/>
      <c r="I11" s="21"/>
    </row>
    <row r="12" spans="1:9" ht="15" customHeight="1">
      <c r="A12" s="97" t="s">
        <v>251</v>
      </c>
      <c r="B12" s="98" t="s">
        <v>102</v>
      </c>
      <c r="C12" s="99" t="s">
        <v>103</v>
      </c>
      <c r="D12" s="100" t="s">
        <v>13</v>
      </c>
      <c r="E12" s="101" t="s">
        <v>104</v>
      </c>
      <c r="F12" s="101" t="s">
        <v>105</v>
      </c>
      <c r="G12" s="101" t="s">
        <v>106</v>
      </c>
      <c r="H12" s="101" t="s">
        <v>107</v>
      </c>
      <c r="I12" s="102" t="s">
        <v>108</v>
      </c>
    </row>
    <row r="13" spans="1:9" ht="21" customHeight="1" thickBot="1">
      <c r="A13" s="79"/>
      <c r="B13" s="80"/>
      <c r="C13" s="50"/>
      <c r="D13" s="81"/>
      <c r="E13" s="82">
        <v>0</v>
      </c>
      <c r="F13" s="83">
        <v>0.1</v>
      </c>
      <c r="G13" s="83">
        <v>0.35</v>
      </c>
      <c r="H13" s="83">
        <v>0.7</v>
      </c>
      <c r="I13" s="84">
        <v>1</v>
      </c>
    </row>
    <row r="14" spans="1:9" ht="4.9000000000000004" customHeight="1" thickBot="1">
      <c r="A14" s="85"/>
      <c r="B14" s="85"/>
      <c r="C14" s="45"/>
      <c r="D14" s="86"/>
      <c r="E14" s="87"/>
      <c r="F14" s="88"/>
      <c r="G14" s="88"/>
      <c r="H14" s="88"/>
      <c r="I14" s="87"/>
    </row>
    <row r="15" spans="1:9" ht="30" customHeight="1" collapsed="1" thickBot="1">
      <c r="A15" s="733" t="s">
        <v>31</v>
      </c>
      <c r="B15" s="766"/>
      <c r="C15" s="189">
        <v>11</v>
      </c>
      <c r="D15" s="205">
        <f>IF(E15&lt;&gt;"",E$13*C15,IF(F15&lt;&gt;"",F$13*C15,IF(G15&lt;&gt;"",G$13*C15,IF(H15&lt;&gt;"",H$13*C15,IF(I15&lt;&gt;"",I$13*C15,0)))))</f>
        <v>3.8499999999999996</v>
      </c>
      <c r="E15" s="197"/>
      <c r="F15" s="197"/>
      <c r="G15" s="197" t="s">
        <v>54</v>
      </c>
      <c r="H15" s="197"/>
      <c r="I15" s="198"/>
    </row>
    <row r="16" spans="1:9" ht="28.9" hidden="1" customHeight="1" outlineLevel="1">
      <c r="A16" s="590" t="s">
        <v>513</v>
      </c>
      <c r="B16" s="145" t="s">
        <v>514</v>
      </c>
      <c r="C16" s="755"/>
      <c r="D16" s="756"/>
      <c r="E16" s="756"/>
      <c r="F16" s="756"/>
      <c r="G16" s="756"/>
      <c r="H16" s="756"/>
      <c r="I16" s="757"/>
    </row>
    <row r="17" spans="1:9" hidden="1" outlineLevel="1">
      <c r="A17" s="590"/>
      <c r="B17" s="145" t="s">
        <v>515</v>
      </c>
      <c r="C17" s="758"/>
      <c r="D17" s="759"/>
      <c r="E17" s="759"/>
      <c r="F17" s="759"/>
      <c r="G17" s="759"/>
      <c r="H17" s="759"/>
      <c r="I17" s="760"/>
    </row>
    <row r="18" spans="1:9" ht="25.5" hidden="1" outlineLevel="1">
      <c r="A18" s="590"/>
      <c r="B18" s="145" t="s">
        <v>516</v>
      </c>
      <c r="C18" s="758"/>
      <c r="D18" s="759"/>
      <c r="E18" s="759"/>
      <c r="F18" s="759"/>
      <c r="G18" s="759"/>
      <c r="H18" s="759"/>
      <c r="I18" s="760"/>
    </row>
    <row r="19" spans="1:9" ht="38.25" hidden="1" outlineLevel="1">
      <c r="A19" s="590"/>
      <c r="B19" s="145" t="s">
        <v>517</v>
      </c>
      <c r="C19" s="758"/>
      <c r="D19" s="759"/>
      <c r="E19" s="759"/>
      <c r="F19" s="759"/>
      <c r="G19" s="759"/>
      <c r="H19" s="759"/>
      <c r="I19" s="760"/>
    </row>
    <row r="20" spans="1:9" ht="38.25" hidden="1" outlineLevel="1">
      <c r="A20" s="590"/>
      <c r="B20" s="145" t="s">
        <v>518</v>
      </c>
      <c r="C20" s="767"/>
      <c r="D20" s="768"/>
      <c r="E20" s="768"/>
      <c r="F20" s="768"/>
      <c r="G20" s="768"/>
      <c r="H20" s="768"/>
      <c r="I20" s="769"/>
    </row>
    <row r="21" spans="1:9" ht="57.6" hidden="1" customHeight="1" outlineLevel="1">
      <c r="A21" s="589" t="s">
        <v>519</v>
      </c>
      <c r="B21" s="147" t="s">
        <v>520</v>
      </c>
      <c r="C21" s="755"/>
      <c r="D21" s="756"/>
      <c r="E21" s="756"/>
      <c r="F21" s="756"/>
      <c r="G21" s="756"/>
      <c r="H21" s="756"/>
      <c r="I21" s="757"/>
    </row>
    <row r="22" spans="1:9" ht="25.5" hidden="1" outlineLevel="1">
      <c r="A22" s="591"/>
      <c r="B22" s="146" t="s">
        <v>521</v>
      </c>
      <c r="C22" s="767"/>
      <c r="D22" s="768"/>
      <c r="E22" s="768"/>
      <c r="F22" s="768"/>
      <c r="G22" s="768"/>
      <c r="H22" s="768"/>
      <c r="I22" s="769"/>
    </row>
    <row r="23" spans="1:9" ht="28.9" hidden="1" customHeight="1" outlineLevel="1">
      <c r="A23" s="589" t="s">
        <v>522</v>
      </c>
      <c r="B23" s="147" t="s">
        <v>447</v>
      </c>
      <c r="C23" s="755"/>
      <c r="D23" s="756"/>
      <c r="E23" s="756"/>
      <c r="F23" s="756"/>
      <c r="G23" s="756"/>
      <c r="H23" s="756"/>
      <c r="I23" s="757"/>
    </row>
    <row r="24" spans="1:9" ht="25.5" hidden="1" outlineLevel="1">
      <c r="A24" s="590"/>
      <c r="B24" s="145" t="s">
        <v>523</v>
      </c>
      <c r="C24" s="758"/>
      <c r="D24" s="759"/>
      <c r="E24" s="759"/>
      <c r="F24" s="759"/>
      <c r="G24" s="759"/>
      <c r="H24" s="759"/>
      <c r="I24" s="760"/>
    </row>
    <row r="25" spans="1:9" ht="14.45" hidden="1" customHeight="1" outlineLevel="1">
      <c r="A25" s="590"/>
      <c r="B25" s="160" t="s">
        <v>524</v>
      </c>
      <c r="C25" s="758"/>
      <c r="D25" s="759"/>
      <c r="E25" s="759"/>
      <c r="F25" s="759"/>
      <c r="G25" s="759"/>
      <c r="H25" s="759"/>
      <c r="I25" s="760"/>
    </row>
    <row r="26" spans="1:9" ht="28.9" hidden="1" customHeight="1" outlineLevel="1">
      <c r="A26" s="591"/>
      <c r="B26" s="146" t="s">
        <v>525</v>
      </c>
      <c r="C26" s="767"/>
      <c r="D26" s="768"/>
      <c r="E26" s="768"/>
      <c r="F26" s="768"/>
      <c r="G26" s="768"/>
      <c r="H26" s="768"/>
      <c r="I26" s="769"/>
    </row>
    <row r="27" spans="1:9" ht="51.75" hidden="1" outlineLevel="1" thickBot="1">
      <c r="A27" s="163" t="s">
        <v>526</v>
      </c>
      <c r="B27" s="145" t="s">
        <v>527</v>
      </c>
      <c r="C27" s="770"/>
      <c r="D27" s="771"/>
      <c r="E27" s="771"/>
      <c r="F27" s="771"/>
      <c r="G27" s="771"/>
      <c r="H27" s="771"/>
      <c r="I27" s="772"/>
    </row>
    <row r="28" spans="1:9" ht="30" customHeight="1" collapsed="1" thickBot="1">
      <c r="A28" s="733" t="s">
        <v>34</v>
      </c>
      <c r="B28" s="766"/>
      <c r="C28" s="189">
        <v>11</v>
      </c>
      <c r="D28" s="205">
        <f>IF(E28&lt;&gt;"",E$13*C28,IF(F28&lt;&gt;"",F$13*C28,IF(G28&lt;&gt;"",G$13*C28,IF(H28&lt;&gt;"",H$13*C28,IF(I28&lt;&gt;"",I$13*C28,0)))))</f>
        <v>7.6999999999999993</v>
      </c>
      <c r="E28" s="197"/>
      <c r="F28" s="197"/>
      <c r="G28" s="197"/>
      <c r="H28" s="197" t="s">
        <v>54</v>
      </c>
      <c r="I28" s="198"/>
    </row>
    <row r="29" spans="1:9" ht="28.9" hidden="1" customHeight="1" outlineLevel="1">
      <c r="A29" s="590" t="s">
        <v>528</v>
      </c>
      <c r="B29" s="165" t="s">
        <v>529</v>
      </c>
      <c r="C29" s="755"/>
      <c r="D29" s="756"/>
      <c r="E29" s="756"/>
      <c r="F29" s="756"/>
      <c r="G29" s="756"/>
      <c r="H29" s="756"/>
      <c r="I29" s="757"/>
    </row>
    <row r="30" spans="1:9" hidden="1" outlineLevel="1">
      <c r="A30" s="590"/>
      <c r="B30" s="165" t="s">
        <v>530</v>
      </c>
      <c r="C30" s="758"/>
      <c r="D30" s="759"/>
      <c r="E30" s="759"/>
      <c r="F30" s="759"/>
      <c r="G30" s="759"/>
      <c r="H30" s="759"/>
      <c r="I30" s="760"/>
    </row>
    <row r="31" spans="1:9" ht="25.5" hidden="1" outlineLevel="1">
      <c r="A31" s="590"/>
      <c r="B31" s="165" t="s">
        <v>531</v>
      </c>
      <c r="C31" s="758"/>
      <c r="D31" s="759"/>
      <c r="E31" s="759"/>
      <c r="F31" s="759"/>
      <c r="G31" s="759"/>
      <c r="H31" s="759"/>
      <c r="I31" s="760"/>
    </row>
    <row r="32" spans="1:9" ht="25.5" hidden="1" outlineLevel="1">
      <c r="A32" s="590"/>
      <c r="B32" s="165" t="s">
        <v>532</v>
      </c>
      <c r="C32" s="758"/>
      <c r="D32" s="759"/>
      <c r="E32" s="759"/>
      <c r="F32" s="759"/>
      <c r="G32" s="759"/>
      <c r="H32" s="759"/>
      <c r="I32" s="760"/>
    </row>
    <row r="33" spans="1:9" hidden="1" outlineLevel="1">
      <c r="A33" s="590"/>
      <c r="B33" s="165" t="s">
        <v>533</v>
      </c>
      <c r="C33" s="758"/>
      <c r="D33" s="759"/>
      <c r="E33" s="759"/>
      <c r="F33" s="759"/>
      <c r="G33" s="759"/>
      <c r="H33" s="759"/>
      <c r="I33" s="760"/>
    </row>
    <row r="34" spans="1:9" hidden="1" outlineLevel="1">
      <c r="A34" s="590"/>
      <c r="B34" s="165" t="s">
        <v>534</v>
      </c>
      <c r="C34" s="758"/>
      <c r="D34" s="759"/>
      <c r="E34" s="759"/>
      <c r="F34" s="759"/>
      <c r="G34" s="759"/>
      <c r="H34" s="759"/>
      <c r="I34" s="760"/>
    </row>
    <row r="35" spans="1:9" ht="25.5" hidden="1" outlineLevel="1">
      <c r="A35" s="590"/>
      <c r="B35" s="165" t="s">
        <v>535</v>
      </c>
      <c r="C35" s="758"/>
      <c r="D35" s="759"/>
      <c r="E35" s="759"/>
      <c r="F35" s="759"/>
      <c r="G35" s="759"/>
      <c r="H35" s="759"/>
      <c r="I35" s="760"/>
    </row>
    <row r="36" spans="1:9" ht="38.25" hidden="1" outlineLevel="1">
      <c r="A36" s="590"/>
      <c r="B36" s="165" t="s">
        <v>536</v>
      </c>
      <c r="C36" s="758"/>
      <c r="D36" s="759"/>
      <c r="E36" s="759"/>
      <c r="F36" s="759"/>
      <c r="G36" s="759"/>
      <c r="H36" s="759"/>
      <c r="I36" s="760"/>
    </row>
    <row r="37" spans="1:9" hidden="1" outlineLevel="1">
      <c r="A37" s="591"/>
      <c r="B37" s="166" t="s">
        <v>537</v>
      </c>
      <c r="C37" s="767"/>
      <c r="D37" s="768"/>
      <c r="E37" s="768"/>
      <c r="F37" s="768"/>
      <c r="G37" s="768"/>
      <c r="H37" s="768"/>
      <c r="I37" s="769"/>
    </row>
    <row r="38" spans="1:9" ht="57.6" hidden="1" customHeight="1" outlineLevel="1">
      <c r="A38" s="589" t="s">
        <v>538</v>
      </c>
      <c r="B38" s="167" t="s">
        <v>539</v>
      </c>
      <c r="C38" s="755"/>
      <c r="D38" s="756"/>
      <c r="E38" s="756"/>
      <c r="F38" s="756"/>
      <c r="G38" s="756"/>
      <c r="H38" s="756"/>
      <c r="I38" s="757"/>
    </row>
    <row r="39" spans="1:9" hidden="1" outlineLevel="1">
      <c r="A39" s="590"/>
      <c r="B39" s="168" t="s">
        <v>540</v>
      </c>
      <c r="C39" s="758"/>
      <c r="D39" s="759"/>
      <c r="E39" s="759"/>
      <c r="F39" s="759"/>
      <c r="G39" s="759"/>
      <c r="H39" s="759"/>
      <c r="I39" s="760"/>
    </row>
    <row r="40" spans="1:9" hidden="1" outlineLevel="1">
      <c r="A40" s="590"/>
      <c r="B40" s="168" t="s">
        <v>541</v>
      </c>
      <c r="C40" s="758"/>
      <c r="D40" s="759"/>
      <c r="E40" s="759"/>
      <c r="F40" s="759"/>
      <c r="G40" s="759"/>
      <c r="H40" s="759"/>
      <c r="I40" s="760"/>
    </row>
    <row r="41" spans="1:9" hidden="1" outlineLevel="1">
      <c r="A41" s="590"/>
      <c r="B41" s="168" t="s">
        <v>542</v>
      </c>
      <c r="C41" s="758"/>
      <c r="D41" s="759"/>
      <c r="E41" s="759"/>
      <c r="F41" s="759"/>
      <c r="G41" s="759"/>
      <c r="H41" s="759"/>
      <c r="I41" s="760"/>
    </row>
    <row r="42" spans="1:9" hidden="1" outlineLevel="1">
      <c r="A42" s="590"/>
      <c r="B42" s="168" t="s">
        <v>543</v>
      </c>
      <c r="C42" s="758"/>
      <c r="D42" s="759"/>
      <c r="E42" s="759"/>
      <c r="F42" s="759"/>
      <c r="G42" s="759"/>
      <c r="H42" s="759"/>
      <c r="I42" s="760"/>
    </row>
    <row r="43" spans="1:9" hidden="1" outlineLevel="1">
      <c r="A43" s="590"/>
      <c r="B43" s="168" t="s">
        <v>544</v>
      </c>
      <c r="C43" s="758"/>
      <c r="D43" s="759"/>
      <c r="E43" s="759"/>
      <c r="F43" s="759"/>
      <c r="G43" s="759"/>
      <c r="H43" s="759"/>
      <c r="I43" s="760"/>
    </row>
    <row r="44" spans="1:9" ht="14.45" hidden="1" customHeight="1" outlineLevel="1">
      <c r="A44" s="590"/>
      <c r="B44" s="165" t="s">
        <v>545</v>
      </c>
      <c r="C44" s="758"/>
      <c r="D44" s="759"/>
      <c r="E44" s="759"/>
      <c r="F44" s="759"/>
      <c r="G44" s="759"/>
      <c r="H44" s="759"/>
      <c r="I44" s="760"/>
    </row>
    <row r="45" spans="1:9" hidden="1" outlineLevel="1">
      <c r="A45" s="590"/>
      <c r="B45" s="165" t="s">
        <v>546</v>
      </c>
      <c r="C45" s="758"/>
      <c r="D45" s="759"/>
      <c r="E45" s="759"/>
      <c r="F45" s="759"/>
      <c r="G45" s="759"/>
      <c r="H45" s="759"/>
      <c r="I45" s="760"/>
    </row>
    <row r="46" spans="1:9" ht="25.5" hidden="1" outlineLevel="1">
      <c r="A46" s="590"/>
      <c r="B46" s="165" t="s">
        <v>547</v>
      </c>
      <c r="C46" s="758"/>
      <c r="D46" s="759"/>
      <c r="E46" s="759"/>
      <c r="F46" s="759"/>
      <c r="G46" s="759"/>
      <c r="H46" s="759"/>
      <c r="I46" s="760"/>
    </row>
    <row r="47" spans="1:9" hidden="1" outlineLevel="1">
      <c r="A47" s="590"/>
      <c r="B47" s="165" t="s">
        <v>548</v>
      </c>
      <c r="C47" s="758"/>
      <c r="D47" s="759"/>
      <c r="E47" s="759"/>
      <c r="F47" s="759"/>
      <c r="G47" s="759"/>
      <c r="H47" s="759"/>
      <c r="I47" s="760"/>
    </row>
    <row r="48" spans="1:9" hidden="1" outlineLevel="1">
      <c r="A48" s="590"/>
      <c r="B48" s="165" t="s">
        <v>549</v>
      </c>
      <c r="C48" s="758"/>
      <c r="D48" s="759"/>
      <c r="E48" s="759"/>
      <c r="F48" s="759"/>
      <c r="G48" s="759"/>
      <c r="H48" s="759"/>
      <c r="I48" s="760"/>
    </row>
    <row r="49" spans="1:9" ht="25.5" hidden="1" outlineLevel="1">
      <c r="A49" s="591"/>
      <c r="B49" s="166" t="s">
        <v>550</v>
      </c>
      <c r="C49" s="767"/>
      <c r="D49" s="768"/>
      <c r="E49" s="768"/>
      <c r="F49" s="768"/>
      <c r="G49" s="768"/>
      <c r="H49" s="768"/>
      <c r="I49" s="769"/>
    </row>
    <row r="50" spans="1:9" ht="28.9" hidden="1" customHeight="1" outlineLevel="1">
      <c r="A50" s="752" t="s">
        <v>551</v>
      </c>
      <c r="B50" s="164" t="s">
        <v>552</v>
      </c>
      <c r="C50" s="755"/>
      <c r="D50" s="756"/>
      <c r="E50" s="756"/>
      <c r="F50" s="756"/>
      <c r="G50" s="756"/>
      <c r="H50" s="756"/>
      <c r="I50" s="757"/>
    </row>
    <row r="51" spans="1:9" ht="25.5" hidden="1" outlineLevel="1">
      <c r="A51" s="753"/>
      <c r="B51" s="165" t="s">
        <v>553</v>
      </c>
      <c r="C51" s="758"/>
      <c r="D51" s="759"/>
      <c r="E51" s="759"/>
      <c r="F51" s="759"/>
      <c r="G51" s="759"/>
      <c r="H51" s="759"/>
      <c r="I51" s="760"/>
    </row>
    <row r="52" spans="1:9" ht="14.45" hidden="1" customHeight="1" outlineLevel="1">
      <c r="A52" s="753"/>
      <c r="B52" s="169" t="s">
        <v>554</v>
      </c>
      <c r="C52" s="758"/>
      <c r="D52" s="759"/>
      <c r="E52" s="759"/>
      <c r="F52" s="759"/>
      <c r="G52" s="759"/>
      <c r="H52" s="759"/>
      <c r="I52" s="760"/>
    </row>
    <row r="53" spans="1:9" hidden="1" outlineLevel="1">
      <c r="A53" s="754"/>
      <c r="B53" s="166" t="s">
        <v>555</v>
      </c>
      <c r="C53" s="767"/>
      <c r="D53" s="768"/>
      <c r="E53" s="768"/>
      <c r="F53" s="768"/>
      <c r="G53" s="768"/>
      <c r="H53" s="768"/>
      <c r="I53" s="769"/>
    </row>
    <row r="54" spans="1:9" ht="28.9" hidden="1" customHeight="1" outlineLevel="1">
      <c r="A54" s="590" t="s">
        <v>556</v>
      </c>
      <c r="B54" s="165" t="s">
        <v>557</v>
      </c>
      <c r="C54" s="755"/>
      <c r="D54" s="756"/>
      <c r="E54" s="756"/>
      <c r="F54" s="756"/>
      <c r="G54" s="756"/>
      <c r="H54" s="756"/>
      <c r="I54" s="757"/>
    </row>
    <row r="55" spans="1:9" ht="25.5" hidden="1" outlineLevel="1">
      <c r="A55" s="590"/>
      <c r="B55" s="165" t="s">
        <v>558</v>
      </c>
      <c r="C55" s="758"/>
      <c r="D55" s="759"/>
      <c r="E55" s="759"/>
      <c r="F55" s="759"/>
      <c r="G55" s="759"/>
      <c r="H55" s="759"/>
      <c r="I55" s="760"/>
    </row>
    <row r="56" spans="1:9" hidden="1" outlineLevel="1">
      <c r="A56" s="590"/>
      <c r="B56" s="165" t="s">
        <v>559</v>
      </c>
      <c r="C56" s="767"/>
      <c r="D56" s="768"/>
      <c r="E56" s="768"/>
      <c r="F56" s="768"/>
      <c r="G56" s="768"/>
      <c r="H56" s="768"/>
      <c r="I56" s="769"/>
    </row>
    <row r="57" spans="1:9" ht="28.9" hidden="1" customHeight="1" outlineLevel="1">
      <c r="A57" s="589" t="s">
        <v>560</v>
      </c>
      <c r="B57" s="164" t="s">
        <v>561</v>
      </c>
      <c r="C57" s="755"/>
      <c r="D57" s="756"/>
      <c r="E57" s="756"/>
      <c r="F57" s="756"/>
      <c r="G57" s="756"/>
      <c r="H57" s="756"/>
      <c r="I57" s="757"/>
    </row>
    <row r="58" spans="1:9" hidden="1" outlineLevel="1">
      <c r="A58" s="590"/>
      <c r="B58" s="165" t="s">
        <v>562</v>
      </c>
      <c r="C58" s="758"/>
      <c r="D58" s="759"/>
      <c r="E58" s="759"/>
      <c r="F58" s="759"/>
      <c r="G58" s="759"/>
      <c r="H58" s="759"/>
      <c r="I58" s="760"/>
    </row>
    <row r="59" spans="1:9" ht="14.45" hidden="1" customHeight="1" outlineLevel="1">
      <c r="A59" s="590"/>
      <c r="B59" s="165" t="s">
        <v>529</v>
      </c>
      <c r="C59" s="758"/>
      <c r="D59" s="759"/>
      <c r="E59" s="759"/>
      <c r="F59" s="759"/>
      <c r="G59" s="759"/>
      <c r="H59" s="759"/>
      <c r="I59" s="760"/>
    </row>
    <row r="60" spans="1:9" hidden="1" outlineLevel="1">
      <c r="A60" s="590"/>
      <c r="B60" s="165" t="s">
        <v>563</v>
      </c>
      <c r="C60" s="758"/>
      <c r="D60" s="759"/>
      <c r="E60" s="759"/>
      <c r="F60" s="759"/>
      <c r="G60" s="759"/>
      <c r="H60" s="759"/>
      <c r="I60" s="760"/>
    </row>
    <row r="61" spans="1:9" ht="26.25" hidden="1" outlineLevel="1" thickBot="1">
      <c r="A61" s="590"/>
      <c r="B61" s="165" t="s">
        <v>564</v>
      </c>
      <c r="C61" s="758"/>
      <c r="D61" s="759"/>
      <c r="E61" s="759"/>
      <c r="F61" s="759"/>
      <c r="G61" s="759"/>
      <c r="H61" s="759"/>
      <c r="I61" s="760"/>
    </row>
    <row r="62" spans="1:9" ht="30" customHeight="1" thickBot="1">
      <c r="A62" s="723" t="s">
        <v>35</v>
      </c>
      <c r="B62" s="761"/>
      <c r="C62" s="203">
        <v>3</v>
      </c>
      <c r="D62" s="204">
        <f>'E33-Dossier'!E20</f>
        <v>1.4</v>
      </c>
      <c r="E62" s="284"/>
      <c r="F62" s="284"/>
      <c r="G62" s="284"/>
      <c r="H62" s="284"/>
      <c r="I62" s="285"/>
    </row>
    <row r="63" spans="1:9" ht="30" customHeight="1" thickBot="1">
      <c r="A63" s="762" t="s">
        <v>565</v>
      </c>
      <c r="B63" s="763"/>
      <c r="C63" s="201">
        <v>15</v>
      </c>
      <c r="D63" s="202">
        <v>10</v>
      </c>
      <c r="E63" s="199"/>
      <c r="F63" s="199"/>
      <c r="G63" s="199"/>
      <c r="H63" s="199"/>
      <c r="I63" s="200"/>
    </row>
    <row r="64" spans="1:9" ht="4.9000000000000004" customHeight="1" thickBot="1">
      <c r="A64" s="89"/>
      <c r="B64" s="89"/>
      <c r="C64" s="90"/>
      <c r="D64" s="91"/>
      <c r="E64" s="90"/>
      <c r="F64" s="90"/>
      <c r="G64" s="90"/>
      <c r="H64" s="90"/>
      <c r="I64" s="90"/>
    </row>
    <row r="65" spans="1:9" s="10" customFormat="1" ht="15.75" thickBot="1">
      <c r="A65" s="748" t="s">
        <v>401</v>
      </c>
      <c r="B65" s="749"/>
      <c r="C65" s="195">
        <f>SUM(C15:C63)</f>
        <v>40</v>
      </c>
      <c r="D65" s="331">
        <f>SUM(D15:D63)</f>
        <v>22.95</v>
      </c>
      <c r="E65" s="750"/>
      <c r="F65" s="750"/>
      <c r="G65" s="750"/>
      <c r="H65" s="750"/>
      <c r="I65" s="751"/>
    </row>
    <row r="66" spans="1:9" s="10" customFormat="1" ht="4.9000000000000004" customHeight="1" thickBot="1">
      <c r="A66" s="110"/>
      <c r="B66" s="110"/>
      <c r="C66" s="111"/>
      <c r="D66" s="111"/>
      <c r="E66" s="112"/>
      <c r="F66" s="112"/>
      <c r="G66" s="112"/>
      <c r="H66" s="112"/>
      <c r="I66" s="112"/>
    </row>
    <row r="67" spans="1:9" s="9" customFormat="1">
      <c r="A67" s="613" t="s">
        <v>506</v>
      </c>
      <c r="B67" s="614"/>
      <c r="C67" s="611" t="s">
        <v>90</v>
      </c>
      <c r="D67" s="611"/>
      <c r="E67" s="611"/>
      <c r="F67" s="611"/>
      <c r="G67" s="611"/>
      <c r="H67" s="611"/>
      <c r="I67" s="612"/>
    </row>
    <row r="68" spans="1:9" ht="63.75" customHeight="1" thickBot="1">
      <c r="A68" s="601"/>
      <c r="B68" s="602"/>
      <c r="C68" s="599"/>
      <c r="D68" s="599"/>
      <c r="E68" s="599"/>
      <c r="F68" s="599"/>
      <c r="G68" s="599"/>
      <c r="H68" s="599"/>
      <c r="I68" s="600"/>
    </row>
    <row r="69" spans="1:9" ht="4.9000000000000004" customHeight="1">
      <c r="A69" s="89"/>
      <c r="B69" s="89"/>
      <c r="C69" s="90"/>
      <c r="D69" s="90"/>
      <c r="E69" s="90"/>
      <c r="F69" s="90"/>
      <c r="G69" s="90"/>
      <c r="H69" s="90"/>
      <c r="I69" s="90"/>
    </row>
    <row r="70" spans="1:9">
      <c r="A70" s="170" t="s">
        <v>214</v>
      </c>
      <c r="B70" s="94"/>
      <c r="C70" s="90"/>
      <c r="D70" s="90"/>
      <c r="E70" s="90"/>
      <c r="F70" s="90"/>
      <c r="G70" s="90"/>
      <c r="H70" s="90"/>
      <c r="I70" s="90"/>
    </row>
    <row r="71" spans="1:9">
      <c r="A71" s="171" t="s">
        <v>507</v>
      </c>
      <c r="B71" s="94"/>
      <c r="C71" s="90"/>
      <c r="D71" s="90"/>
      <c r="E71" s="90"/>
      <c r="F71" s="90"/>
      <c r="G71" s="90"/>
      <c r="H71" s="90"/>
      <c r="I71" s="90"/>
    </row>
    <row r="72" spans="1:9">
      <c r="A72" s="171" t="s">
        <v>216</v>
      </c>
      <c r="B72" s="89"/>
      <c r="C72" s="90"/>
      <c r="D72" s="90"/>
      <c r="E72" s="90"/>
      <c r="F72" s="90"/>
      <c r="G72" s="90"/>
      <c r="H72" s="90"/>
      <c r="I72" s="90"/>
    </row>
    <row r="73" spans="1:9">
      <c r="A73" s="171" t="s">
        <v>217</v>
      </c>
      <c r="B73" s="89"/>
      <c r="C73" s="90"/>
      <c r="D73" s="90"/>
      <c r="E73" s="90"/>
      <c r="F73" s="90"/>
      <c r="G73" s="90"/>
      <c r="H73" s="90"/>
      <c r="I73" s="90"/>
    </row>
    <row r="74" spans="1:9">
      <c r="A74" s="170" t="s">
        <v>508</v>
      </c>
      <c r="B74" s="89"/>
      <c r="C74" s="90"/>
      <c r="D74" s="90"/>
      <c r="E74" s="90"/>
      <c r="F74" s="90"/>
      <c r="G74" s="90"/>
      <c r="H74" s="90"/>
      <c r="I74" s="90"/>
    </row>
  </sheetData>
  <sheetProtection selectLockedCells="1"/>
  <mergeCells count="42">
    <mergeCell ref="C54:I56"/>
    <mergeCell ref="A15:B15"/>
    <mergeCell ref="C16:I20"/>
    <mergeCell ref="C21:I22"/>
    <mergeCell ref="C23:I26"/>
    <mergeCell ref="C27:I27"/>
    <mergeCell ref="A16:A20"/>
    <mergeCell ref="B10:I10"/>
    <mergeCell ref="A28:B28"/>
    <mergeCell ref="C29:I37"/>
    <mergeCell ref="C38:I49"/>
    <mergeCell ref="C50:I53"/>
    <mergeCell ref="A68:B68"/>
    <mergeCell ref="C68:I68"/>
    <mergeCell ref="A21:A22"/>
    <mergeCell ref="A23:A26"/>
    <mergeCell ref="A29:A37"/>
    <mergeCell ref="A65:B65"/>
    <mergeCell ref="E65:I65"/>
    <mergeCell ref="A67:B67"/>
    <mergeCell ref="C67:I67"/>
    <mergeCell ref="A50:A53"/>
    <mergeCell ref="A54:A56"/>
    <mergeCell ref="A57:A61"/>
    <mergeCell ref="A38:A49"/>
    <mergeCell ref="C57:I61"/>
    <mergeCell ref="A62:B62"/>
    <mergeCell ref="A63:B63"/>
    <mergeCell ref="A5:B5"/>
    <mergeCell ref="H5:I5"/>
    <mergeCell ref="B7:I7"/>
    <mergeCell ref="A9:I9"/>
    <mergeCell ref="C5:D5"/>
    <mergeCell ref="A4:B4"/>
    <mergeCell ref="C3:I3"/>
    <mergeCell ref="C4:I4"/>
    <mergeCell ref="A1:B1"/>
    <mergeCell ref="A2:B2"/>
    <mergeCell ref="C2:I2"/>
    <mergeCell ref="A3:B3"/>
    <mergeCell ref="C1:E1"/>
    <mergeCell ref="F1:G1"/>
  </mergeCells>
  <conditionalFormatting sqref="E15:I63">
    <cfRule type="expression" dxfId="0" priority="1">
      <formula>IF(COUNTA($E15:$I15)&gt;1,TRUE,FALSE)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95" orientation="landscape" horizontalDpi="4294967293" verticalDpi="0" r:id="rId1"/>
  <headerFooter>
    <oddFooter>Page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5802-9065-4BE4-BE83-786A5675B0A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 GALLAND</dc:creator>
  <cp:keywords/>
  <dc:description/>
  <cp:lastModifiedBy>Utilisateur invité</cp:lastModifiedBy>
  <cp:revision/>
  <dcterms:created xsi:type="dcterms:W3CDTF">2023-11-11T10:28:25Z</dcterms:created>
  <dcterms:modified xsi:type="dcterms:W3CDTF">2024-01-09T17:39:51Z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d18aa4-ed64-4d59-b931-5ad635491991_Enabled">
    <vt:lpwstr>true</vt:lpwstr>
  </property>
  <property fmtid="{D5CDD505-2E9C-101B-9397-08002B2CF9AE}" pid="3" name="MSIP_Label_7dd18aa4-ed64-4d59-b931-5ad635491991_SetDate">
    <vt:lpwstr>2023-11-14T17:39:22Z</vt:lpwstr>
  </property>
  <property fmtid="{D5CDD505-2E9C-101B-9397-08002B2CF9AE}" pid="4" name="MSIP_Label_7dd18aa4-ed64-4d59-b931-5ad635491991_Method">
    <vt:lpwstr>Privileged</vt:lpwstr>
  </property>
  <property fmtid="{D5CDD505-2E9C-101B-9397-08002B2CF9AE}" pid="5" name="MSIP_Label_7dd18aa4-ed64-4d59-b931-5ad635491991_Name">
    <vt:lpwstr>Standard</vt:lpwstr>
  </property>
  <property fmtid="{D5CDD505-2E9C-101B-9397-08002B2CF9AE}" pid="6" name="MSIP_Label_7dd18aa4-ed64-4d59-b931-5ad635491991_SiteId">
    <vt:lpwstr>d5bb6d35-8a82-4329-b49a-5030bd6497ab</vt:lpwstr>
  </property>
  <property fmtid="{D5CDD505-2E9C-101B-9397-08002B2CF9AE}" pid="7" name="MSIP_Label_7dd18aa4-ed64-4d59-b931-5ad635491991_ActionId">
    <vt:lpwstr>58a050ec-d8a8-4174-a265-87d3010b9ea2</vt:lpwstr>
  </property>
  <property fmtid="{D5CDD505-2E9C-101B-9397-08002B2CF9AE}" pid="8" name="MSIP_Label_7dd18aa4-ed64-4d59-b931-5ad635491991_ContentBits">
    <vt:lpwstr>0</vt:lpwstr>
  </property>
</Properties>
</file>